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02_Raporty_okresowe\Wyniki roczne BRE - produkcja\2015\Raport Online\SSF\Noty\"/>
    </mc:Choice>
  </mc:AlternateContent>
  <bookViews>
    <workbookView xWindow="0" yWindow="0" windowWidth="19200" windowHeight="11580"/>
  </bookViews>
  <sheets>
    <sheet name="3.1" sheetId="1" r:id="rId1"/>
    <sheet name="3.4.5" sheetId="2" r:id="rId2"/>
    <sheet name="3.4.5.4" sheetId="3" r:id="rId3"/>
    <sheet name="3.4.6 forbearance" sheetId="4" r:id="rId4"/>
    <sheet name="3.4.7 PDR" sheetId="5" r:id="rId5"/>
    <sheet name="3.4.7 valuation" sheetId="6" r:id="rId6"/>
    <sheet name="3.4.7 rating" sheetId="7" r:id="rId7"/>
    <sheet name="3.5" sheetId="8" r:id="rId8"/>
    <sheet name="3.6 Group" sheetId="9" r:id="rId9"/>
    <sheet name="3.6 risk" sheetId="10" r:id="rId10"/>
    <sheet name="3.7 VaR mBank" sheetId="11" r:id="rId11"/>
    <sheet name="3.7 VaR Group and mBank" sheetId="12" r:id="rId12"/>
    <sheet name="3.7 VaR of expected loss" sheetId="13" r:id="rId13"/>
    <sheet name="3.7 Stressed VaR" sheetId="14" r:id="rId14"/>
    <sheet name="3.8" sheetId="15" r:id="rId15"/>
    <sheet name="3.9" sheetId="16" r:id="rId16"/>
    <sheet name="3.9 EaR subsidiaries" sheetId="17" r:id="rId17"/>
    <sheet name="3.9 EaR mBank" sheetId="18" r:id="rId18"/>
    <sheet name="3.9 provisions" sheetId="19" r:id="rId19"/>
    <sheet name="3.10" sheetId="20" r:id="rId20"/>
    <sheet name="3.10 ANL" sheetId="21" r:id="rId21"/>
    <sheet name="3.10.1" sheetId="22" r:id="rId22"/>
    <sheet name="3.10.2" sheetId="23" r:id="rId23"/>
    <sheet name="3.11" sheetId="24" r:id="rId24"/>
    <sheet name="3.16" sheetId="25" r:id="rId25"/>
    <sheet name="3.16 FV" sheetId="26" r:id="rId26"/>
    <sheet name="3.16 Hierarchy FV" sheetId="27" r:id="rId27"/>
    <sheet name="3.16 level 3 credit risk" sheetId="28" r:id="rId28"/>
  </sheets>
  <externalReferences>
    <externalReference r:id="rId29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28" l="1"/>
  <c r="D6" i="28"/>
  <c r="D7" i="27"/>
  <c r="D6" i="27" s="1"/>
  <c r="E7" i="27"/>
  <c r="C7" i="27" s="1"/>
  <c r="F7" i="27"/>
  <c r="F6" i="27" s="1"/>
  <c r="C8" i="27"/>
  <c r="C9" i="27"/>
  <c r="C10" i="27"/>
  <c r="C11" i="27"/>
  <c r="C12" i="27"/>
  <c r="C13" i="27"/>
  <c r="C14" i="27"/>
  <c r="C15" i="27"/>
  <c r="D16" i="27"/>
  <c r="E16" i="27"/>
  <c r="C16" i="27" s="1"/>
  <c r="F16" i="27"/>
  <c r="C17" i="27"/>
  <c r="C18" i="27"/>
  <c r="D20" i="27"/>
  <c r="E20" i="27"/>
  <c r="E19" i="27" s="1"/>
  <c r="F20" i="27"/>
  <c r="C21" i="27"/>
  <c r="C20" i="27" s="1"/>
  <c r="C22" i="27"/>
  <c r="C23" i="27"/>
  <c r="D24" i="27"/>
  <c r="E24" i="27"/>
  <c r="F24" i="27"/>
  <c r="C25" i="27"/>
  <c r="C26" i="27"/>
  <c r="D28" i="27"/>
  <c r="E28" i="27"/>
  <c r="E27" i="27" s="1"/>
  <c r="F28" i="27"/>
  <c r="F27" i="27" s="1"/>
  <c r="F40" i="27" s="1"/>
  <c r="F56" i="27" s="1"/>
  <c r="C29" i="27"/>
  <c r="C30" i="27"/>
  <c r="C31" i="27"/>
  <c r="C32" i="27"/>
  <c r="C33" i="27"/>
  <c r="C34" i="27"/>
  <c r="C35" i="27"/>
  <c r="C36" i="27"/>
  <c r="D37" i="27"/>
  <c r="E37" i="27"/>
  <c r="F37" i="27"/>
  <c r="C38" i="27"/>
  <c r="C39" i="27"/>
  <c r="D46" i="27"/>
  <c r="E46" i="27"/>
  <c r="F46" i="27"/>
  <c r="F45" i="27" s="1"/>
  <c r="F53" i="27" s="1"/>
  <c r="F57" i="27" s="1"/>
  <c r="C47" i="27"/>
  <c r="C48" i="27"/>
  <c r="C49" i="27"/>
  <c r="D50" i="27"/>
  <c r="E50" i="27"/>
  <c r="C50" i="27" s="1"/>
  <c r="F50" i="27"/>
  <c r="C51" i="27"/>
  <c r="C52" i="27"/>
  <c r="H62" i="27"/>
  <c r="J62" i="27"/>
  <c r="L62" i="27"/>
  <c r="H63" i="27"/>
  <c r="I63" i="27"/>
  <c r="I62" i="27" s="1"/>
  <c r="I75" i="27" s="1"/>
  <c r="J63" i="27"/>
  <c r="K63" i="27"/>
  <c r="K62" i="27" s="1"/>
  <c r="K75" i="27" s="1"/>
  <c r="L63" i="27"/>
  <c r="H75" i="27"/>
  <c r="J75" i="27"/>
  <c r="L75" i="27"/>
  <c r="D91" i="27"/>
  <c r="E91" i="27"/>
  <c r="E90" i="27" s="1"/>
  <c r="F91" i="27"/>
  <c r="C92" i="27"/>
  <c r="C93" i="27"/>
  <c r="C94" i="27"/>
  <c r="C95" i="27"/>
  <c r="C96" i="27"/>
  <c r="C97" i="27"/>
  <c r="C98" i="27"/>
  <c r="C99" i="27"/>
  <c r="D100" i="27"/>
  <c r="E100" i="27"/>
  <c r="F100" i="27"/>
  <c r="F90" i="27" s="1"/>
  <c r="F124" i="27" s="1"/>
  <c r="F140" i="27" s="1"/>
  <c r="C101" i="27"/>
  <c r="C102" i="27"/>
  <c r="F103" i="27"/>
  <c r="D104" i="27"/>
  <c r="D103" i="27" s="1"/>
  <c r="C103" i="27" s="1"/>
  <c r="E104" i="27"/>
  <c r="E103" i="27" s="1"/>
  <c r="F104" i="27"/>
  <c r="C105" i="27"/>
  <c r="C104" i="27" s="1"/>
  <c r="C106" i="27"/>
  <c r="C107" i="27"/>
  <c r="D108" i="27"/>
  <c r="E108" i="27"/>
  <c r="C108" i="27" s="1"/>
  <c r="F108" i="27"/>
  <c r="C109" i="27"/>
  <c r="C110" i="27"/>
  <c r="E111" i="27"/>
  <c r="D112" i="27"/>
  <c r="D111" i="27" s="1"/>
  <c r="C111" i="27" s="1"/>
  <c r="E112" i="27"/>
  <c r="C112" i="27" s="1"/>
  <c r="F112" i="27"/>
  <c r="F111" i="27" s="1"/>
  <c r="C113" i="27"/>
  <c r="C114" i="27"/>
  <c r="C115" i="27"/>
  <c r="C116" i="27"/>
  <c r="C117" i="27"/>
  <c r="C118" i="27"/>
  <c r="C119" i="27"/>
  <c r="C120" i="27"/>
  <c r="D121" i="27"/>
  <c r="E121" i="27"/>
  <c r="C121" i="27" s="1"/>
  <c r="F121" i="27"/>
  <c r="C122" i="27"/>
  <c r="C123" i="27"/>
  <c r="E124" i="27"/>
  <c r="E140" i="27" s="1"/>
  <c r="E129" i="27"/>
  <c r="E137" i="27" s="1"/>
  <c r="E141" i="27" s="1"/>
  <c r="D130" i="27"/>
  <c r="E130" i="27"/>
  <c r="C130" i="27" s="1"/>
  <c r="F130" i="27"/>
  <c r="C131" i="27"/>
  <c r="C132" i="27"/>
  <c r="C133" i="27"/>
  <c r="D134" i="27"/>
  <c r="E134" i="27"/>
  <c r="F134" i="27"/>
  <c r="C135" i="27"/>
  <c r="C136" i="27"/>
  <c r="I146" i="27"/>
  <c r="K146" i="27"/>
  <c r="K159" i="27" s="1"/>
  <c r="H147" i="27"/>
  <c r="H146" i="27" s="1"/>
  <c r="H159" i="27" s="1"/>
  <c r="I147" i="27"/>
  <c r="J147" i="27"/>
  <c r="J146" i="27" s="1"/>
  <c r="J159" i="27" s="1"/>
  <c r="K147" i="27"/>
  <c r="L147" i="27"/>
  <c r="L146" i="27" s="1"/>
  <c r="L159" i="27" s="1"/>
  <c r="I159" i="27"/>
  <c r="C7" i="25"/>
  <c r="D7" i="25"/>
  <c r="E7" i="25"/>
  <c r="F7" i="25"/>
  <c r="C13" i="25"/>
  <c r="C11" i="25" s="1"/>
  <c r="D13" i="25"/>
  <c r="D11" i="25" s="1"/>
  <c r="E13" i="25"/>
  <c r="E11" i="25" s="1"/>
  <c r="F13" i="25"/>
  <c r="F11" i="25" s="1"/>
  <c r="H5" i="23"/>
  <c r="H6" i="23"/>
  <c r="H7" i="23"/>
  <c r="H8" i="23"/>
  <c r="H9" i="23"/>
  <c r="H10" i="23"/>
  <c r="H11" i="23"/>
  <c r="H12" i="23"/>
  <c r="H13" i="23"/>
  <c r="C14" i="23"/>
  <c r="D14" i="23"/>
  <c r="E14" i="23"/>
  <c r="F14" i="23"/>
  <c r="G14" i="23"/>
  <c r="H14" i="23"/>
  <c r="H19" i="23"/>
  <c r="H20" i="23"/>
  <c r="H25" i="23"/>
  <c r="H26" i="23"/>
  <c r="H27" i="23"/>
  <c r="H28" i="23"/>
  <c r="H29" i="23"/>
  <c r="H30" i="23"/>
  <c r="H31" i="23"/>
  <c r="H32" i="23"/>
  <c r="H33" i="23"/>
  <c r="C34" i="23"/>
  <c r="D34" i="23"/>
  <c r="E34" i="23"/>
  <c r="F34" i="23"/>
  <c r="G34" i="23"/>
  <c r="H39" i="23"/>
  <c r="H40" i="23"/>
  <c r="H6" i="22"/>
  <c r="H7" i="22"/>
  <c r="H8" i="22"/>
  <c r="H9" i="22"/>
  <c r="H10" i="22"/>
  <c r="H11" i="22"/>
  <c r="H12" i="22"/>
  <c r="C13" i="22"/>
  <c r="D13" i="22"/>
  <c r="E13" i="22"/>
  <c r="F13" i="22"/>
  <c r="G13" i="22"/>
  <c r="H13" i="22"/>
  <c r="H16" i="22"/>
  <c r="H17" i="22"/>
  <c r="H22" i="22"/>
  <c r="H23" i="22"/>
  <c r="H24" i="22"/>
  <c r="H25" i="22"/>
  <c r="H26" i="22"/>
  <c r="H27" i="22"/>
  <c r="H28" i="22"/>
  <c r="C29" i="22"/>
  <c r="D29" i="22"/>
  <c r="E29" i="22"/>
  <c r="F29" i="22"/>
  <c r="G29" i="22"/>
  <c r="H32" i="22"/>
  <c r="H4" i="16"/>
  <c r="J4" i="16" s="1"/>
  <c r="H5" i="16"/>
  <c r="J5" i="16" s="1"/>
  <c r="H6" i="16"/>
  <c r="H7" i="16"/>
  <c r="J7" i="16"/>
  <c r="H8" i="16"/>
  <c r="J8" i="16"/>
  <c r="B9" i="16"/>
  <c r="C9" i="16"/>
  <c r="D9" i="16"/>
  <c r="E9" i="16"/>
  <c r="F9" i="16"/>
  <c r="G9" i="16"/>
  <c r="H11" i="16"/>
  <c r="J11" i="16" s="1"/>
  <c r="H12" i="16"/>
  <c r="J12" i="16" s="1"/>
  <c r="H13" i="16"/>
  <c r="J13" i="16" s="1"/>
  <c r="H14" i="16"/>
  <c r="J14" i="16" s="1"/>
  <c r="H15" i="16"/>
  <c r="J15" i="16" s="1"/>
  <c r="H16" i="16"/>
  <c r="J16" i="16" s="1"/>
  <c r="B17" i="16"/>
  <c r="B19" i="16" s="1"/>
  <c r="C17" i="16"/>
  <c r="D17" i="16"/>
  <c r="D19" i="16" s="1"/>
  <c r="E17" i="16"/>
  <c r="F17" i="16"/>
  <c r="F19" i="16" s="1"/>
  <c r="G17" i="16"/>
  <c r="H17" i="16"/>
  <c r="C19" i="16"/>
  <c r="E19" i="16"/>
  <c r="H24" i="16"/>
  <c r="J24" i="16" s="1"/>
  <c r="H25" i="16"/>
  <c r="J25" i="16" s="1"/>
  <c r="H26" i="16"/>
  <c r="H27" i="16"/>
  <c r="J27" i="16" s="1"/>
  <c r="H28" i="16"/>
  <c r="J28" i="16" s="1"/>
  <c r="B29" i="16"/>
  <c r="C29" i="16"/>
  <c r="D29" i="16"/>
  <c r="E29" i="16"/>
  <c r="F29" i="16"/>
  <c r="G29" i="16"/>
  <c r="H31" i="16"/>
  <c r="J31" i="16" s="1"/>
  <c r="H32" i="16"/>
  <c r="J32" i="16" s="1"/>
  <c r="H33" i="16"/>
  <c r="J33" i="16" s="1"/>
  <c r="H34" i="16"/>
  <c r="J34" i="16" s="1"/>
  <c r="H35" i="16"/>
  <c r="J35" i="16" s="1"/>
  <c r="H36" i="16"/>
  <c r="J36" i="16" s="1"/>
  <c r="B37" i="16"/>
  <c r="B39" i="16" s="1"/>
  <c r="C37" i="16"/>
  <c r="D37" i="16"/>
  <c r="D39" i="16" s="1"/>
  <c r="E37" i="16"/>
  <c r="F37" i="16"/>
  <c r="F39" i="16" s="1"/>
  <c r="G37" i="16"/>
  <c r="H37" i="16"/>
  <c r="C39" i="16"/>
  <c r="E39" i="16"/>
  <c r="H4" i="15"/>
  <c r="H5" i="15"/>
  <c r="H6" i="15"/>
  <c r="H7" i="15"/>
  <c r="H8" i="15"/>
  <c r="H9" i="15"/>
  <c r="H10" i="15"/>
  <c r="H11" i="15"/>
  <c r="H12" i="15"/>
  <c r="H13" i="15"/>
  <c r="H14" i="15"/>
  <c r="H15" i="15"/>
  <c r="B16" i="15"/>
  <c r="C16" i="15"/>
  <c r="D16" i="15"/>
  <c r="E16" i="15"/>
  <c r="F16" i="15"/>
  <c r="G16" i="15"/>
  <c r="H16" i="15"/>
  <c r="H18" i="15"/>
  <c r="H19" i="15"/>
  <c r="H28" i="15" s="1"/>
  <c r="H20" i="15"/>
  <c r="H21" i="15"/>
  <c r="H22" i="15"/>
  <c r="H23" i="15"/>
  <c r="H24" i="15"/>
  <c r="H25" i="15"/>
  <c r="H26" i="15"/>
  <c r="H27" i="15"/>
  <c r="B28" i="15"/>
  <c r="C28" i="15"/>
  <c r="D28" i="15"/>
  <c r="E28" i="15"/>
  <c r="F28" i="15"/>
  <c r="G28" i="15"/>
  <c r="H30" i="15"/>
  <c r="H31" i="15"/>
  <c r="H32" i="15"/>
  <c r="H36" i="15"/>
  <c r="H37" i="15"/>
  <c r="H38" i="15"/>
  <c r="H39" i="15"/>
  <c r="H40" i="15"/>
  <c r="H41" i="15"/>
  <c r="H42" i="15"/>
  <c r="H43" i="15"/>
  <c r="H44" i="15"/>
  <c r="H45" i="15"/>
  <c r="H46" i="15"/>
  <c r="B47" i="15"/>
  <c r="C47" i="15"/>
  <c r="D47" i="15"/>
  <c r="E47" i="15"/>
  <c r="F47" i="15"/>
  <c r="G47" i="15"/>
  <c r="H47" i="15"/>
  <c r="H49" i="15"/>
  <c r="H50" i="15"/>
  <c r="H59" i="15" s="1"/>
  <c r="H51" i="15"/>
  <c r="H52" i="15"/>
  <c r="H53" i="15"/>
  <c r="H54" i="15"/>
  <c r="H55" i="15"/>
  <c r="H56" i="15"/>
  <c r="H57" i="15"/>
  <c r="H58" i="15"/>
  <c r="B59" i="15"/>
  <c r="C59" i="15"/>
  <c r="D59" i="15"/>
  <c r="E59" i="15"/>
  <c r="F59" i="15"/>
  <c r="G59" i="15"/>
  <c r="H61" i="15"/>
  <c r="H62" i="15"/>
  <c r="H63" i="15"/>
  <c r="B14" i="7"/>
  <c r="D14" i="7"/>
  <c r="B7" i="4"/>
  <c r="C7" i="4"/>
  <c r="D7" i="4"/>
  <c r="B11" i="4"/>
  <c r="C11" i="4"/>
  <c r="D11" i="4"/>
  <c r="B21" i="4"/>
  <c r="C21" i="4"/>
  <c r="D21" i="4"/>
  <c r="B25" i="4"/>
  <c r="C25" i="4"/>
  <c r="D25" i="4"/>
  <c r="B38" i="4"/>
  <c r="C38" i="4"/>
  <c r="D38" i="4"/>
  <c r="E38" i="4"/>
  <c r="B46" i="4"/>
  <c r="C46" i="4"/>
  <c r="D46" i="4"/>
  <c r="E46" i="4"/>
  <c r="B52" i="4"/>
  <c r="C52" i="4"/>
  <c r="D52" i="4"/>
  <c r="B59" i="4"/>
  <c r="C59" i="4"/>
  <c r="D59" i="4"/>
  <c r="B66" i="4"/>
  <c r="C66" i="4"/>
  <c r="D66" i="4"/>
  <c r="B73" i="4"/>
  <c r="C73" i="4"/>
  <c r="D73" i="4"/>
  <c r="B82" i="4"/>
  <c r="C82" i="4"/>
  <c r="D82" i="4"/>
  <c r="B89" i="4"/>
  <c r="C89" i="4"/>
  <c r="D89" i="4"/>
  <c r="B98" i="4"/>
  <c r="C98" i="4"/>
  <c r="D98" i="4"/>
  <c r="B105" i="4"/>
  <c r="C105" i="4"/>
  <c r="D105" i="4"/>
  <c r="B137" i="4"/>
  <c r="C137" i="4"/>
  <c r="D137" i="4"/>
  <c r="B168" i="4"/>
  <c r="C168" i="4"/>
  <c r="D168" i="4"/>
  <c r="C20" i="4" l="1"/>
  <c r="C29" i="4" s="1"/>
  <c r="C6" i="4"/>
  <c r="C15" i="4" s="1"/>
  <c r="E89" i="4"/>
  <c r="E73" i="4"/>
  <c r="E59" i="4"/>
  <c r="E25" i="4"/>
  <c r="E11" i="4"/>
  <c r="E168" i="4"/>
  <c r="E137" i="4"/>
  <c r="E82" i="4"/>
  <c r="E66" i="4"/>
  <c r="E52" i="4"/>
  <c r="D20" i="4"/>
  <c r="D29" i="4" s="1"/>
  <c r="E21" i="4"/>
  <c r="D6" i="4"/>
  <c r="D15" i="4" s="1"/>
  <c r="E7" i="4"/>
  <c r="E98" i="4"/>
  <c r="E105" i="4"/>
  <c r="B20" i="4"/>
  <c r="B6" i="4"/>
  <c r="H29" i="16"/>
  <c r="H9" i="16"/>
  <c r="H29" i="22"/>
  <c r="C91" i="27"/>
  <c r="D90" i="27"/>
  <c r="E45" i="27"/>
  <c r="E53" i="27" s="1"/>
  <c r="E57" i="27" s="1"/>
  <c r="C37" i="27"/>
  <c r="C24" i="27"/>
  <c r="F19" i="27"/>
  <c r="D19" i="27"/>
  <c r="C19" i="27" s="1"/>
  <c r="E6" i="27"/>
  <c r="H33" i="22"/>
  <c r="H34" i="23"/>
  <c r="C134" i="27"/>
  <c r="F129" i="27"/>
  <c r="F137" i="27" s="1"/>
  <c r="F141" i="27" s="1"/>
  <c r="D129" i="27"/>
  <c r="C100" i="27"/>
  <c r="C46" i="27"/>
  <c r="D45" i="27"/>
  <c r="C28" i="27"/>
  <c r="D27" i="27"/>
  <c r="E6" i="4" l="1"/>
  <c r="B15" i="4"/>
  <c r="E15" i="4" s="1"/>
  <c r="C129" i="27"/>
  <c r="C137" i="27" s="1"/>
  <c r="D137" i="27"/>
  <c r="D141" i="27" s="1"/>
  <c r="C141" i="27" s="1"/>
  <c r="C27" i="27"/>
  <c r="D40" i="27"/>
  <c r="D56" i="27" s="1"/>
  <c r="C45" i="27"/>
  <c r="C53" i="27" s="1"/>
  <c r="D53" i="27"/>
  <c r="D57" i="27" s="1"/>
  <c r="C57" i="27" s="1"/>
  <c r="E40" i="27"/>
  <c r="E56" i="27" s="1"/>
  <c r="C6" i="27"/>
  <c r="C40" i="27" s="1"/>
  <c r="C90" i="27"/>
  <c r="C124" i="27" s="1"/>
  <c r="D124" i="27"/>
  <c r="D140" i="27" s="1"/>
  <c r="C140" i="27" s="1"/>
  <c r="E20" i="4"/>
  <c r="B29" i="4"/>
  <c r="E29" i="4" s="1"/>
  <c r="C56" i="27" l="1"/>
</calcChain>
</file>

<file path=xl/sharedStrings.xml><?xml version="1.0" encoding="utf-8"?>
<sst xmlns="http://schemas.openxmlformats.org/spreadsheetml/2006/main" count="1325" uniqueCount="489">
  <si>
    <t>Capital adequacy</t>
  </si>
  <si>
    <t>Capital risk</t>
  </si>
  <si>
    <t>Reputational risk</t>
  </si>
  <si>
    <t>Model risk</t>
  </si>
  <si>
    <t>Business risk</t>
  </si>
  <si>
    <t>Other types of risk</t>
  </si>
  <si>
    <t>Operational losses</t>
  </si>
  <si>
    <t>Tools and measures</t>
  </si>
  <si>
    <t>Operational risk</t>
  </si>
  <si>
    <t>Funding sources</t>
  </si>
  <si>
    <t>Measurement of liquidity risk</t>
  </si>
  <si>
    <t>Liquidity risk management</t>
  </si>
  <si>
    <t>Liquidity risk and funding</t>
  </si>
  <si>
    <t>Currency risk</t>
  </si>
  <si>
    <t>Interest rate risk in the banking book</t>
  </si>
  <si>
    <t>Measurement and limiting market risk</t>
  </si>
  <si>
    <t>Market risk strategy</t>
  </si>
  <si>
    <t>Market risk</t>
  </si>
  <si>
    <t>Concentration risk</t>
  </si>
  <si>
    <t>Counterparty risk that arises from derivative transactions</t>
  </si>
  <si>
    <t>Forbearance policy</t>
  </si>
  <si>
    <t>Quality of the portfolio</t>
  </si>
  <si>
    <t>Monitoring and validation of models</t>
  </si>
  <si>
    <t>Rating system</t>
  </si>
  <si>
    <t>Collaterals accepted</t>
  </si>
  <si>
    <t>Credit risk management tools</t>
  </si>
  <si>
    <t>Credit risk strategy</t>
  </si>
  <si>
    <t>Credit risk</t>
  </si>
  <si>
    <t>Capital planning</t>
  </si>
  <si>
    <t>Stress tests</t>
  </si>
  <si>
    <t>Risk appetite</t>
  </si>
  <si>
    <t>ICAAP/Risk profile</t>
  </si>
  <si>
    <t>Documentation of risk management process</t>
  </si>
  <si>
    <t>Risk management culture</t>
  </si>
  <si>
    <t>Division of responsibilities in the risk management process</t>
  </si>
  <si>
    <t>Principles of risk management</t>
  </si>
  <si>
    <t>New regulatory standards</t>
  </si>
  <si>
    <t>Key external determinants</t>
  </si>
  <si>
    <t>Key risk measures</t>
  </si>
  <si>
    <t>mBank risk management in mBank Group in 2015 – external environment</t>
  </si>
  <si>
    <t>Glossary of terms</t>
  </si>
  <si>
    <t>Location of risk management disclosures</t>
  </si>
  <si>
    <t>General information</t>
  </si>
  <si>
    <t>Consolidated Financial Statements</t>
  </si>
  <si>
    <t>Management Board Report</t>
  </si>
  <si>
    <t>Disclosures regarding capital adequacy</t>
  </si>
  <si>
    <t>Annual Report of mBank Group</t>
  </si>
  <si>
    <t>Location of information for 2015</t>
  </si>
  <si>
    <t>Information</t>
  </si>
  <si>
    <t>Type of risk</t>
  </si>
  <si>
    <t>Default</t>
  </si>
  <si>
    <t>Non-Investment Grade</t>
  </si>
  <si>
    <t>Investment Grade</t>
  </si>
  <si>
    <t>C, D-I, D-II</t>
  </si>
  <si>
    <t>n/a</t>
  </si>
  <si>
    <t>CCC down to CC-</t>
  </si>
  <si>
    <t>CCC+</t>
  </si>
  <si>
    <t>B-</t>
  </si>
  <si>
    <t>B</t>
  </si>
  <si>
    <t>B+</t>
  </si>
  <si>
    <t>BB-</t>
  </si>
  <si>
    <t>BB</t>
  </si>
  <si>
    <t>BB+</t>
  </si>
  <si>
    <t>BBB-</t>
  </si>
  <si>
    <t>BBB</t>
  </si>
  <si>
    <t>BBB+</t>
  </si>
  <si>
    <t>A-</t>
  </si>
  <si>
    <t>A+, A</t>
  </si>
  <si>
    <t>AA, AA-</t>
  </si>
  <si>
    <t>AA+</t>
  </si>
  <si>
    <t>AAA</t>
  </si>
  <si>
    <t>S&amp;P</t>
  </si>
  <si>
    <t>6.1 - 6.5</t>
  </si>
  <si>
    <t>No rating</t>
  </si>
  <si>
    <t>5.6 - 5.8</t>
  </si>
  <si>
    <t>5.2 - 5.4</t>
  </si>
  <si>
    <t>4.2 - 4.6</t>
  </si>
  <si>
    <t>3.2 - 3.4</t>
  </si>
  <si>
    <t>2.4 - 2.6</t>
  </si>
  <si>
    <t>1.0 - 1.2</t>
  </si>
  <si>
    <t>PD-rating</t>
  </si>
  <si>
    <t>Sub-portfolio</t>
  </si>
  <si>
    <t>*) position 'other' concerns these entities which do not use the same systems as mBank</t>
  </si>
  <si>
    <t>Total</t>
  </si>
  <si>
    <t>Default category</t>
  </si>
  <si>
    <t>other *)</t>
  </si>
  <si>
    <t>Provision coverage 
(%)</t>
  </si>
  <si>
    <t>Exposure (%)</t>
  </si>
  <si>
    <t>31.12.2014</t>
  </si>
  <si>
    <t>31.12.2015</t>
  </si>
  <si>
    <t>The classification of the loan portfolio (balance sheet and off-balance sheet) of corporate and individual clients by probability of default</t>
  </si>
  <si>
    <t>Measurement of impairment</t>
  </si>
  <si>
    <t>Other</t>
  </si>
  <si>
    <t>Municipal services</t>
  </si>
  <si>
    <t>Services</t>
  </si>
  <si>
    <t>Transport and logistics</t>
  </si>
  <si>
    <t>Textiles and clothing</t>
  </si>
  <si>
    <t>Agriculture</t>
  </si>
  <si>
    <t>Real estate management</t>
  </si>
  <si>
    <t>Other manufactoring</t>
  </si>
  <si>
    <t>Fuels and chemicals</t>
  </si>
  <si>
    <t>Health care</t>
  </si>
  <si>
    <t>Metals</t>
  </si>
  <si>
    <t>Construction materials</t>
  </si>
  <si>
    <t>Arts, entertainment</t>
  </si>
  <si>
    <t>Information and communication</t>
  </si>
  <si>
    <t>Hotels and restaurants</t>
  </si>
  <si>
    <t>Wholesale trade</t>
  </si>
  <si>
    <t>Retail trade</t>
  </si>
  <si>
    <t xml:space="preserve">Mining </t>
  </si>
  <si>
    <t xml:space="preserve">Power, power and heating distribution </t>
  </si>
  <si>
    <t>Electronics and household equipment</t>
  </si>
  <si>
    <t>Education</t>
  </si>
  <si>
    <t>Scientific and technical activities</t>
  </si>
  <si>
    <t>Construction</t>
  </si>
  <si>
    <t>Food sector</t>
  </si>
  <si>
    <t>Financial activities</t>
  </si>
  <si>
    <t>Forestry</t>
  </si>
  <si>
    <t>Net value</t>
  </si>
  <si>
    <t>Provisions created</t>
  </si>
  <si>
    <t>Of which defaulted</t>
  </si>
  <si>
    <t>Gross carrying amount</t>
  </si>
  <si>
    <t>31.12.2014
Sectors</t>
  </si>
  <si>
    <t>31.12.2015
Sectors</t>
  </si>
  <si>
    <t>Past due over 90 days</t>
  </si>
  <si>
    <t>Past due 31 - 90 days</t>
  </si>
  <si>
    <t>Past due less than 30 days</t>
  </si>
  <si>
    <t>Not past due</t>
  </si>
  <si>
    <t>31.12.2014
Overdue period</t>
  </si>
  <si>
    <t>31.12.2015
Overdue period</t>
  </si>
  <si>
    <t xml:space="preserve">Total </t>
  </si>
  <si>
    <t>Other countries</t>
  </si>
  <si>
    <t>Poland</t>
  </si>
  <si>
    <t>Modification of terms and conditions</t>
  </si>
  <si>
    <t>Refinancing</t>
  </si>
  <si>
    <t>31.12.2014 
Type of concession</t>
  </si>
  <si>
    <t>31.12.2015 
Type of concession</t>
  </si>
  <si>
    <t>As at 31.12.2014</t>
  </si>
  <si>
    <t>Changes on existing loans</t>
  </si>
  <si>
    <t>New forbearance</t>
  </si>
  <si>
    <t>Outputs</t>
  </si>
  <si>
    <t>As at 31.12.2013</t>
  </si>
  <si>
    <t>As at 31.12.2015</t>
  </si>
  <si>
    <t>Loans and advances to public sector</t>
  </si>
  <si>
    <t xml:space="preserve">medium &amp; small enterprises </t>
  </si>
  <si>
    <t>corporate &amp; institutional enterprises</t>
  </si>
  <si>
    <t>Loans to corporate clients:</t>
  </si>
  <si>
    <t>housing and mortgage loans</t>
  </si>
  <si>
    <t xml:space="preserve">  -  Term loans, including:</t>
  </si>
  <si>
    <t xml:space="preserve">  -  Current accounts</t>
  </si>
  <si>
    <t>Loans to individuals:</t>
  </si>
  <si>
    <t>Loans and advances to customers, including:</t>
  </si>
  <si>
    <t>Loans and advances to banks</t>
  </si>
  <si>
    <t>mBank Group</t>
  </si>
  <si>
    <t>Credit exposure (PLN m)</t>
  </si>
  <si>
    <t>&gt;5.8</t>
  </si>
  <si>
    <t>5.8</t>
  </si>
  <si>
    <t>5.6</t>
  </si>
  <si>
    <t>5.4</t>
  </si>
  <si>
    <t>5.2</t>
  </si>
  <si>
    <t>5</t>
  </si>
  <si>
    <t>4.8</t>
  </si>
  <si>
    <t>4.6</t>
  </si>
  <si>
    <t>4.4</t>
  </si>
  <si>
    <t>4.2</t>
  </si>
  <si>
    <t>4</t>
  </si>
  <si>
    <t>3.8</t>
  </si>
  <si>
    <t>3.6</t>
  </si>
  <si>
    <t>PDR</t>
  </si>
  <si>
    <t>3.4</t>
  </si>
  <si>
    <t>3.2</t>
  </si>
  <si>
    <t>3</t>
  </si>
  <si>
    <t>2.8</t>
  </si>
  <si>
    <t>2.6</t>
  </si>
  <si>
    <t>2.4</t>
  </si>
  <si>
    <t>2.2</t>
  </si>
  <si>
    <t>2</t>
  </si>
  <si>
    <t>1.8</t>
  </si>
  <si>
    <t>1.6</t>
  </si>
  <si>
    <t>1.4</t>
  </si>
  <si>
    <t>1.2</t>
  </si>
  <si>
    <t>1</t>
  </si>
  <si>
    <t>collateral</t>
  </si>
  <si>
    <t>add-on</t>
  </si>
  <si>
    <t>NPV</t>
  </si>
  <si>
    <t>Corporates</t>
  </si>
  <si>
    <t>CCP</t>
  </si>
  <si>
    <t>Banks</t>
  </si>
  <si>
    <t>(PLN m)</t>
  </si>
  <si>
    <t>0.00</t>
  </si>
  <si>
    <t>Fair value
%</t>
  </si>
  <si>
    <t>Unrated</t>
  </si>
  <si>
    <t>Lower than B-</t>
  </si>
  <si>
    <t>B+ to B-</t>
  </si>
  <si>
    <t>BB+ to BB-</t>
  </si>
  <si>
    <t>BBB+ to BBB-</t>
  </si>
  <si>
    <t>A- to A+</t>
  </si>
  <si>
    <t>AA- to AA+</t>
  </si>
  <si>
    <t>Other debt securities</t>
  </si>
  <si>
    <t>Treasury bills</t>
  </si>
  <si>
    <t>Government bonds</t>
  </si>
  <si>
    <t>Rating</t>
  </si>
  <si>
    <t xml:space="preserve">Investment debt securities </t>
  </si>
  <si>
    <t xml:space="preserve">Trading securities </t>
  </si>
  <si>
    <t>31 December 2014</t>
  </si>
  <si>
    <t>31 December 2015</t>
  </si>
  <si>
    <t>Debt securities: government bonds and  other eligible debt securities</t>
  </si>
  <si>
    <t>23.</t>
  </si>
  <si>
    <t>22.</t>
  </si>
  <si>
    <t>Industry</t>
  </si>
  <si>
    <t>21.</t>
  </si>
  <si>
    <t>20.</t>
  </si>
  <si>
    <t>Motorization</t>
  </si>
  <si>
    <t>19.</t>
  </si>
  <si>
    <t>18.</t>
  </si>
  <si>
    <t>17.</t>
  </si>
  <si>
    <t>16.</t>
  </si>
  <si>
    <t>15.</t>
  </si>
  <si>
    <t>14.</t>
  </si>
  <si>
    <t>13.</t>
  </si>
  <si>
    <t>12.</t>
  </si>
  <si>
    <t xml:space="preserve">Public administration 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</si>
  <si>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</si>
  <si>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</si>
  <si>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</si>
  <si>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</si>
  <si>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</si>
  <si>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</si>
  <si>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</si>
  <si>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</si>
  <si>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</si>
  <si>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</si>
  <si>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</si>
  <si>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Sectors</t>
  </si>
  <si>
    <t>No.</t>
  </si>
  <si>
    <t>Household customers</t>
  </si>
  <si>
    <t>%</t>
  </si>
  <si>
    <t>Principal exposure           (in PLN million)</t>
  </si>
  <si>
    <t xml:space="preserve">No. </t>
  </si>
  <si>
    <t>Group</t>
  </si>
  <si>
    <t>low</t>
  </si>
  <si>
    <t>medium</t>
  </si>
  <si>
    <t>high</t>
  </si>
  <si>
    <t>Total ST</t>
  </si>
  <si>
    <t>CS ST</t>
  </si>
  <si>
    <t>Base ST</t>
  </si>
  <si>
    <t>Minimum</t>
  </si>
  <si>
    <t>Maximum</t>
  </si>
  <si>
    <t xml:space="preserve">Mean </t>
  </si>
  <si>
    <t>PLN million</t>
  </si>
  <si>
    <t>ES</t>
  </si>
  <si>
    <t>VaR</t>
  </si>
  <si>
    <t>VaR CS</t>
  </si>
  <si>
    <t>VaR EQ</t>
  </si>
  <si>
    <t>VaR FX</t>
  </si>
  <si>
    <t>VaR IR</t>
  </si>
  <si>
    <t>PLN 000's</t>
  </si>
  <si>
    <t>Stressed VaR</t>
  </si>
  <si>
    <t>Stressed VaR Minimum</t>
  </si>
  <si>
    <t>Stressed VaR Maximum</t>
  </si>
  <si>
    <t>Stressed VaR Mean</t>
  </si>
  <si>
    <t>Stressed VaR CS</t>
  </si>
  <si>
    <t>Stressed VaR EQ</t>
  </si>
  <si>
    <t>Stressed VaR FX</t>
  </si>
  <si>
    <t>Stressed VaR IR</t>
  </si>
  <si>
    <t>DM mBanku</t>
  </si>
  <si>
    <t>mLeasing</t>
  </si>
  <si>
    <t>mBH</t>
  </si>
  <si>
    <t>mBank</t>
  </si>
  <si>
    <t>VaR Minimum</t>
  </si>
  <si>
    <t>VaR Maximum</t>
  </si>
  <si>
    <t>VaR Mean</t>
  </si>
  <si>
    <t>VaR CS Mean</t>
  </si>
  <si>
    <t>VaR EQ mean</t>
  </si>
  <si>
    <t>VaR FX Mean</t>
  </si>
  <si>
    <t>VaR IR Mean</t>
  </si>
  <si>
    <t>ES min</t>
  </si>
  <si>
    <t>ES max</t>
  </si>
  <si>
    <t>ES średni</t>
  </si>
  <si>
    <t>ES mean</t>
  </si>
  <si>
    <t>Guarantees,  banker's acceptances,  documentary and commercial letters of credit</t>
  </si>
  <si>
    <t>Loan commitments and other commitments</t>
  </si>
  <si>
    <t>Net on-balance sheet position</t>
  </si>
  <si>
    <t>T o t a l   l i a b i l i t i e s</t>
  </si>
  <si>
    <t>Subordinated liabilities</t>
  </si>
  <si>
    <t>Provisions</t>
  </si>
  <si>
    <t>Other liabilities including tax liabilities</t>
  </si>
  <si>
    <t>Liabilities held for sale</t>
  </si>
  <si>
    <t>Hedge accounting adjustments related to fair value of hedged items - debt securities in issue</t>
  </si>
  <si>
    <t>Debt securities in issue</t>
  </si>
  <si>
    <t>Amounts due to customers</t>
  </si>
  <si>
    <t xml:space="preserve">Derivative financial instruments </t>
  </si>
  <si>
    <t>Amounts due to other banks</t>
  </si>
  <si>
    <t>Amounts due to the Central Bank</t>
  </si>
  <si>
    <t xml:space="preserve">LIABILITIES </t>
  </si>
  <si>
    <t>T o t a l  a s s e t s</t>
  </si>
  <si>
    <t>Other assets, including tax assets</t>
  </si>
  <si>
    <t>Tangible fixed assets</t>
  </si>
  <si>
    <t>Intangible assets</t>
  </si>
  <si>
    <t>Non-current assets held for sale</t>
  </si>
  <si>
    <t>Investment securities</t>
  </si>
  <si>
    <t>Hedge accounting adjustments related to fair value of hedged items</t>
  </si>
  <si>
    <t>Loans and advances  to customers</t>
  </si>
  <si>
    <t>Derivative financial instruments</t>
  </si>
  <si>
    <t>Trading securities</t>
  </si>
  <si>
    <t>Cash and balances with the Central Bank</t>
  </si>
  <si>
    <t>ASSETS</t>
  </si>
  <si>
    <t>CZK</t>
  </si>
  <si>
    <t>CHF</t>
  </si>
  <si>
    <t>USD</t>
  </si>
  <si>
    <t>EUR</t>
  </si>
  <si>
    <t>PLN</t>
  </si>
  <si>
    <t xml:space="preserve">Intangible assets </t>
  </si>
  <si>
    <t>Investments in joint ventures</t>
  </si>
  <si>
    <t>Total interest repricing gap</t>
  </si>
  <si>
    <t>Total liabilities</t>
  </si>
  <si>
    <t>Other liabilities and derivative financial instruments</t>
  </si>
  <si>
    <t>Other assets and derivative financial instruments</t>
  </si>
  <si>
    <t>Loans and advances to customers</t>
  </si>
  <si>
    <t>Trading and investment securities</t>
  </si>
  <si>
    <t>Non-interest bearing</t>
  </si>
  <si>
    <t>More than 5 years</t>
  </si>
  <si>
    <t>1-5 
years</t>
  </si>
  <si>
    <t>3-12              months</t>
  </si>
  <si>
    <t>1-3 
months</t>
  </si>
  <si>
    <t>Up to 1 month</t>
  </si>
  <si>
    <t>for position expressed in EUR</t>
  </si>
  <si>
    <t>for position expressed in USD</t>
  </si>
  <si>
    <t>for position expressed in PLN</t>
  </si>
  <si>
    <t>EaR  (PLN 000's)</t>
  </si>
  <si>
    <t xml:space="preserve">Total VaR </t>
  </si>
  <si>
    <t>Interest rate risk</t>
  </si>
  <si>
    <t>Mean</t>
  </si>
  <si>
    <t>(PLN mln)</t>
  </si>
  <si>
    <t>Value of Liquidity Reserves (in PLN million)</t>
  </si>
  <si>
    <t>Bank</t>
  </si>
  <si>
    <t>up to 12 months</t>
  </si>
  <si>
    <t>up to 11 months</t>
  </si>
  <si>
    <t>up to 10 months</t>
  </si>
  <si>
    <t>up to 9 months</t>
  </si>
  <si>
    <t>up to 8 months</t>
  </si>
  <si>
    <t>up to 7 months</t>
  </si>
  <si>
    <t>up to 6 months</t>
  </si>
  <si>
    <t>up to 5 months</t>
  </si>
  <si>
    <t>up to 4 months</t>
  </si>
  <si>
    <t>up to 3 months</t>
  </si>
  <si>
    <t>up to 2 months</t>
  </si>
  <si>
    <t>up to 1 month</t>
  </si>
  <si>
    <t>up to 15 calendar days</t>
  </si>
  <si>
    <t>up to 7 calendar days</t>
  </si>
  <si>
    <t>up to 3 working days</t>
  </si>
  <si>
    <t>up to 1 working day</t>
  </si>
  <si>
    <t>cumulative</t>
  </si>
  <si>
    <t xml:space="preserve">bucket </t>
  </si>
  <si>
    <t>gap (31.12.2014)</t>
  </si>
  <si>
    <t>gap (31.12.2015)</t>
  </si>
  <si>
    <t>Time range</t>
  </si>
  <si>
    <t xml:space="preserve">Value of realistic, cumulative gap of cash flows misfit (in PLN million) </t>
  </si>
  <si>
    <t>LCR**</t>
  </si>
  <si>
    <t>M2</t>
  </si>
  <si>
    <t>M1</t>
  </si>
  <si>
    <t>ANL 1Y</t>
  </si>
  <si>
    <t>ANL 1M</t>
  </si>
  <si>
    <t>Measure*</t>
  </si>
  <si>
    <t>LCR</t>
  </si>
  <si>
    <t>M4</t>
  </si>
  <si>
    <t>M3</t>
  </si>
  <si>
    <t>ANL Stress 1Y</t>
  </si>
  <si>
    <t>ANL Stress 1M</t>
  </si>
  <si>
    <t>Net liquidity gap</t>
  </si>
  <si>
    <t>Total assets</t>
  </si>
  <si>
    <t>Assets (by remaining  contractual  maturity dates)</t>
  </si>
  <si>
    <t>Other liabilities</t>
  </si>
  <si>
    <t>Technical-insurance provisions</t>
  </si>
  <si>
    <t>Over 5 years</t>
  </si>
  <si>
    <t>1-5 years</t>
  </si>
  <si>
    <t>3-12 months</t>
  </si>
  <si>
    <t>1-3 months</t>
  </si>
  <si>
    <t>as at 31.12.2011</t>
  </si>
  <si>
    <t>Liabilities (by contractual maturity dates) as at 31.12.2014</t>
  </si>
  <si>
    <t>Liabilities (by contractual maturity dates) as at 31.12.2015</t>
  </si>
  <si>
    <t>Liquidity risk (non-derivative instruments)</t>
  </si>
  <si>
    <t xml:space="preserve"> -inflows</t>
  </si>
  <si>
    <t xml:space="preserve"> -outflows</t>
  </si>
  <si>
    <t>Currency derivatives:</t>
  </si>
  <si>
    <t xml:space="preserve">Derivatives settled on a gross basis  </t>
  </si>
  <si>
    <t>Total derivatives settled on a net basis</t>
  </si>
  <si>
    <t>Futures contracts</t>
  </si>
  <si>
    <t>Options</t>
  </si>
  <si>
    <t>Tom-next index swaps (TOIS)</t>
  </si>
  <si>
    <t>Cross Currency Interest Rate Swaps (CIRS)</t>
  </si>
  <si>
    <t>- hedging Interest Rate Swaps</t>
  </si>
  <si>
    <t>Interest Rate Swaps (IRS)</t>
  </si>
  <si>
    <t>Overnight Index Swaps (OIS)</t>
  </si>
  <si>
    <t>Forward Rate Agreements (FRA)</t>
  </si>
  <si>
    <t>Derivatives settled on a net basis</t>
  </si>
  <si>
    <t>Liquidity risk (derivatives)</t>
  </si>
  <si>
    <t>Execution, delivery and process management</t>
  </si>
  <si>
    <t>Customers, products and business practices</t>
  </si>
  <si>
    <t>Crimes committed by outsiders</t>
  </si>
  <si>
    <t>Value of losses in relation to the value of gross profit</t>
  </si>
  <si>
    <t>Distribution</t>
  </si>
  <si>
    <t>Operational risk  category</t>
  </si>
  <si>
    <t>F i n a n c i a l   l i a b i l i t i e s</t>
  </si>
  <si>
    <t>Other receivables</t>
  </si>
  <si>
    <t>other</t>
  </si>
  <si>
    <t>reverse repo / buy sell back transactions</t>
  </si>
  <si>
    <t xml:space="preserve">- medium &amp; small enterprises </t>
  </si>
  <si>
    <t xml:space="preserve">- corporate &amp; institutional enterprises </t>
  </si>
  <si>
    <t>term loans</t>
  </si>
  <si>
    <t>current accounts</t>
  </si>
  <si>
    <t>Loans and advances to corporate entities</t>
  </si>
  <si>
    <t>- housing and mortgage loans</t>
  </si>
  <si>
    <t>term loans including:</t>
  </si>
  <si>
    <t>Loans and advances to individuals</t>
  </si>
  <si>
    <t>F i n a n c i a l   a s s e t s</t>
  </si>
  <si>
    <t>Fair value</t>
  </si>
  <si>
    <t>Carrying value</t>
  </si>
  <si>
    <t>Total financial liabilities</t>
  </si>
  <si>
    <t>Total financial assets</t>
  </si>
  <si>
    <t>FINANCIAL LIABILITIES</t>
  </si>
  <si>
    <t>FINANCIAL ASSETS</t>
  </si>
  <si>
    <t>VALUATION ONLY FOR PURPOSES OF DISCLOSURE</t>
  </si>
  <si>
    <t>Other valuation techniques</t>
  </si>
  <si>
    <t>Valuation techniques based on observable market data</t>
  </si>
  <si>
    <t>Quoted prices in active markets</t>
  </si>
  <si>
    <t>Level 3</t>
  </si>
  <si>
    <t>Level 2</t>
  </si>
  <si>
    <t>Level 1</t>
  </si>
  <si>
    <t>Including:</t>
  </si>
  <si>
    <t>Equity securities</t>
  </si>
  <si>
    <t>Debt securities</t>
  </si>
  <si>
    <t>Transfer 
out of level 2</t>
  </si>
  <si>
    <t>Transfer 
into level 2</t>
  </si>
  <si>
    <t>Transfer 
out of level 1</t>
  </si>
  <si>
    <t>Transfer 
into level 1</t>
  </si>
  <si>
    <t xml:space="preserve">Transfers between levels in  2014 </t>
  </si>
  <si>
    <t xml:space="preserve">Of wich: Total gains or losses for the period included in profit or loss for assets held at the end of the reporting period </t>
  </si>
  <si>
    <t>As at the end of the period</t>
  </si>
  <si>
    <t>Transfers out of Level 3</t>
  </si>
  <si>
    <t>Transfers into Level 3</t>
  </si>
  <si>
    <t>Settlements</t>
  </si>
  <si>
    <t>Issues</t>
  </si>
  <si>
    <t>Sales</t>
  </si>
  <si>
    <t>Redemptions</t>
  </si>
  <si>
    <t>Purchases</t>
  </si>
  <si>
    <t xml:space="preserve">   - Available for sale financial assets</t>
  </si>
  <si>
    <t>Recognised in other comprehensive income:</t>
  </si>
  <si>
    <t>- Gains less losses from investment securities, investments in subsidiaries and associates</t>
  </si>
  <si>
    <t>- Net trading income</t>
  </si>
  <si>
    <t>Recognised in profit or loss:</t>
  </si>
  <si>
    <t>Gains and losses for the period:</t>
  </si>
  <si>
    <t>As at the beginning of the period</t>
  </si>
  <si>
    <t>Equity investment securities</t>
  </si>
  <si>
    <t>Debt investment securities</t>
  </si>
  <si>
    <t>Equity trading securities</t>
  </si>
  <si>
    <t>Debt trading securities</t>
  </si>
  <si>
    <t>Assets Measured at Fair Value Based on Level 3
- changes in 2014</t>
  </si>
  <si>
    <t>TOTAL RECURRING FAIR VALUE MEASUREMENTS</t>
  </si>
  <si>
    <t>- derivatives designated as cash flow hedges</t>
  </si>
  <si>
    <t>- derivatives designated as fair value hedges</t>
  </si>
  <si>
    <t>Derivative financial instruments held for trading</t>
  </si>
  <si>
    <t>- market risks derivatives</t>
  </si>
  <si>
    <t>- foreign exchange derivatives</t>
  </si>
  <si>
    <t>- interest rate derivatives</t>
  </si>
  <si>
    <t>TOTAL FINANCIAL ASSETS</t>
  </si>
  <si>
    <t>- unlisted</t>
  </si>
  <si>
    <t>- listed</t>
  </si>
  <si>
    <t>- communal bonds</t>
  </si>
  <si>
    <t>- corporate bonds</t>
  </si>
  <si>
    <t>- banks bonds</t>
  </si>
  <si>
    <t>- mortgage bonds</t>
  </si>
  <si>
    <t>- deposit certificates</t>
  </si>
  <si>
    <t>- money bills</t>
  </si>
  <si>
    <t>- treasury bills</t>
  </si>
  <si>
    <t>- government bonds</t>
  </si>
  <si>
    <t>INVESTMENT SECURITIES</t>
  </si>
  <si>
    <t>Derivative financial instruments held for hedging</t>
  </si>
  <si>
    <t>DERIVATIVE FINANCIAL INSTRUMENTS</t>
  </si>
  <si>
    <t>TRADING SECURITIES</t>
  </si>
  <si>
    <t>RECURRING FAIR VALUE MEASUREMENTS</t>
  </si>
  <si>
    <t>Transfers between levels in  2015</t>
  </si>
  <si>
    <t>Transfery w 2015 roku</t>
  </si>
  <si>
    <t>Assets Measured at Fair Value Based on Level 3
- changes in 2015</t>
  </si>
  <si>
    <t>Non-financial customers</t>
  </si>
  <si>
    <t>Credit institutions</t>
  </si>
  <si>
    <t>Change of fair value resulting from change in credit risk</t>
  </si>
  <si>
    <t>Issuer</t>
  </si>
  <si>
    <t>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</si>
</sst>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0;\ \(#,##0.00\);&quot;-&quot;"/>
    <numFmt numFmtId="165" formatCode="#,##0;\(#,##0\);&quot;-&quot;"/>
    <numFmt numFmtId="166" formatCode="_-* #,##0.00_-;\-* #,##0.00_-;_-* &quot;-&quot;??_-;_-@_-"/>
    <numFmt numFmtId="167" formatCode="#,##0.0"/>
    <numFmt numFmtId="168" formatCode="0.0%"/>
    <numFmt numFmtId="169" formatCode="#,##0;\ \(#,##0\);&quot;-&quot;"/>
    <numFmt numFmtId="170" formatCode="_-* #,##0\ _z_ł_-;\-* #,##0\ _z_ł_-;_-* &quot;-&quot;??\ _z_ł_-;_-@_-"/>
    <numFmt numFmtId="171" formatCode="#,##0;\(#,##0\);&quot;-&quot;;"/>
  </numFmts>
  <fonts count="54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Verdana"/>
      <family val="2"/>
      <charset val="238"/>
    </font>
    <font>
      <b/>
      <sz val="10"/>
      <color rgb="FFFFFFFF"/>
      <name val="Verdana"/>
      <family val="2"/>
      <charset val="238"/>
    </font>
    <font>
      <b/>
      <sz val="10"/>
      <name val="Verdana"/>
      <family val="2"/>
      <charset val="238"/>
    </font>
    <font>
      <sz val="10"/>
      <name val="Arial"/>
      <family val="2"/>
      <charset val="238"/>
    </font>
    <font>
      <sz val="8"/>
      <name val="Trebuchet MS"/>
      <family val="2"/>
      <charset val="238"/>
    </font>
    <font>
      <b/>
      <sz val="8"/>
      <name val="Trebuchet MS"/>
      <family val="2"/>
      <charset val="238"/>
    </font>
    <font>
      <b/>
      <sz val="8"/>
      <color indexed="9"/>
      <name val="Trebuchet MS"/>
      <family val="2"/>
      <charset val="238"/>
    </font>
    <font>
      <sz val="8"/>
      <color indexed="9"/>
      <name val="Trebuchet MS"/>
      <family val="2"/>
      <charset val="238"/>
    </font>
    <font>
      <sz val="8"/>
      <name val="Verdana"/>
      <family val="2"/>
      <charset val="238"/>
    </font>
    <font>
      <b/>
      <sz val="8"/>
      <name val="Verdana"/>
      <family val="2"/>
      <charset val="238"/>
    </font>
    <font>
      <b/>
      <sz val="8"/>
      <color rgb="FF201C17"/>
      <name val="Verdana"/>
      <family val="2"/>
      <charset val="238"/>
    </font>
    <font>
      <sz val="8"/>
      <color rgb="FF201C17"/>
      <name val="Verdana"/>
      <family val="2"/>
      <charset val="238"/>
    </font>
    <font>
      <b/>
      <sz val="8"/>
      <color indexed="9"/>
      <name val="Verdana"/>
      <family val="2"/>
      <charset val="238"/>
    </font>
    <font>
      <b/>
      <sz val="8"/>
      <color indexed="10"/>
      <name val="Verdana"/>
      <family val="2"/>
      <charset val="238"/>
    </font>
    <font>
      <b/>
      <sz val="8"/>
      <color rgb="FFFF0000"/>
      <name val="Verdana"/>
      <family val="2"/>
      <charset val="238"/>
    </font>
    <font>
      <b/>
      <u/>
      <sz val="8"/>
      <name val="Verdana"/>
      <family val="2"/>
      <charset val="238"/>
    </font>
    <font>
      <b/>
      <u/>
      <sz val="8"/>
      <color indexed="10"/>
      <name val="Verdana"/>
      <family val="2"/>
      <charset val="238"/>
    </font>
    <font>
      <sz val="11"/>
      <color rgb="FF000000"/>
      <name val="Calibri"/>
      <family val="2"/>
      <charset val="238"/>
    </font>
    <font>
      <b/>
      <sz val="8"/>
      <color rgb="FFFFFFFF"/>
      <name val="Verdana"/>
      <family val="2"/>
      <charset val="238"/>
    </font>
    <font>
      <sz val="9"/>
      <name val="Verdana"/>
      <family val="2"/>
      <charset val="238"/>
    </font>
    <font>
      <b/>
      <sz val="10"/>
      <color rgb="FF000000"/>
      <name val="Arial"/>
      <family val="2"/>
      <charset val="238"/>
    </font>
    <font>
      <b/>
      <sz val="11"/>
      <name val="Verdana"/>
      <family val="2"/>
      <charset val="238"/>
    </font>
    <font>
      <b/>
      <sz val="11"/>
      <color rgb="FFFFFFFF"/>
      <name val="Verdana"/>
      <family val="2"/>
      <charset val="238"/>
    </font>
    <font>
      <b/>
      <sz val="9"/>
      <color rgb="FFFFFFFF"/>
      <name val="Verdana"/>
      <family val="2"/>
      <charset val="238"/>
    </font>
    <font>
      <b/>
      <sz val="9"/>
      <name val="Verdana"/>
      <family val="2"/>
      <charset val="238"/>
    </font>
    <font>
      <b/>
      <sz val="9"/>
      <color rgb="FFFF0000"/>
      <name val="Verdana"/>
      <family val="2"/>
      <charset val="238"/>
    </font>
    <font>
      <i/>
      <sz val="8"/>
      <name val="Verdana"/>
      <family val="2"/>
      <charset val="238"/>
    </font>
    <font>
      <sz val="8"/>
      <color indexed="53"/>
      <name val="Verdana"/>
      <family val="2"/>
      <charset val="238"/>
    </font>
    <font>
      <sz val="8"/>
      <color indexed="10"/>
      <name val="Verdana"/>
      <family val="2"/>
      <charset val="238"/>
    </font>
    <font>
      <sz val="8"/>
      <color indexed="9"/>
      <name val="Verdana"/>
      <family val="2"/>
      <charset val="238"/>
    </font>
    <font>
      <b/>
      <sz val="8"/>
      <color indexed="12"/>
      <name val="Verdana"/>
      <family val="2"/>
      <charset val="238"/>
    </font>
    <font>
      <b/>
      <sz val="9"/>
      <color indexed="9"/>
      <name val="Verdana"/>
      <family val="2"/>
      <charset val="238"/>
    </font>
    <font>
      <b/>
      <sz val="8"/>
      <color indexed="17"/>
      <name val="Verdana"/>
      <family val="2"/>
      <charset val="238"/>
    </font>
    <font>
      <b/>
      <sz val="9"/>
      <color rgb="FF201C17"/>
      <name val="Verdana"/>
      <family val="2"/>
      <charset val="238"/>
    </font>
    <font>
      <sz val="9"/>
      <color rgb="FF201C17"/>
      <name val="Verdana"/>
      <family val="2"/>
      <charset val="238"/>
    </font>
    <font>
      <b/>
      <sz val="12"/>
      <color rgb="FFFF0000"/>
      <name val="Verdana"/>
      <family val="2"/>
      <charset val="238"/>
    </font>
    <font>
      <b/>
      <sz val="11"/>
      <color indexed="10"/>
      <name val="Verdana"/>
      <family val="2"/>
      <charset val="238"/>
    </font>
    <font>
      <b/>
      <sz val="10"/>
      <name val="Arial"/>
      <family val="2"/>
      <charset val="238"/>
    </font>
    <font>
      <b/>
      <sz val="12"/>
      <color indexed="10"/>
      <name val="Verdana"/>
      <family val="2"/>
      <charset val="238"/>
    </font>
    <font>
      <sz val="9"/>
      <color rgb="FF000000"/>
      <name val="Verdana"/>
      <family val="2"/>
      <charset val="238"/>
    </font>
    <font>
      <b/>
      <sz val="9"/>
      <color rgb="FF000000"/>
      <name val="Verdana"/>
      <family val="2"/>
      <charset val="238"/>
    </font>
    <font>
      <sz val="8"/>
      <color rgb="FF000000"/>
      <name val="Verdana"/>
      <family val="2"/>
      <charset val="238"/>
    </font>
    <font>
      <b/>
      <sz val="8"/>
      <color rgb="FF000000"/>
      <name val="Verdana"/>
      <family val="2"/>
      <charset val="238"/>
    </font>
    <font>
      <sz val="8"/>
      <color indexed="30"/>
      <name val="Verdana"/>
      <family val="2"/>
      <charset val="238"/>
    </font>
    <font>
      <sz val="8"/>
      <color rgb="FFFF0000"/>
      <name val="Verdana"/>
      <family val="2"/>
      <charset val="238"/>
    </font>
    <font>
      <sz val="10"/>
      <name val="Arial CE"/>
      <charset val="238"/>
    </font>
    <font>
      <b/>
      <i/>
      <sz val="8"/>
      <color rgb="FF201C17"/>
      <name val="Verdana"/>
      <family val="2"/>
      <charset val="238"/>
    </font>
    <font>
      <b/>
      <sz val="8"/>
      <color indexed="30"/>
      <name val="Verdana"/>
      <family val="2"/>
      <charset val="238"/>
    </font>
    <font>
      <i/>
      <sz val="8"/>
      <color rgb="FF201C17"/>
      <name val="Verdana"/>
      <family val="2"/>
      <charset val="238"/>
    </font>
    <font>
      <b/>
      <u/>
      <sz val="8"/>
      <color indexed="9"/>
      <name val="Verdana"/>
      <family val="2"/>
      <charset val="238"/>
    </font>
    <font>
      <sz val="8"/>
      <color theme="1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gray125">
        <fgColor rgb="FF000000"/>
        <bgColor rgb="FFFFFFFF"/>
      </patternFill>
    </fill>
    <fill>
      <patternFill patternType="solid">
        <fgColor rgb="FF00B050"/>
        <bgColor indexed="64"/>
      </patternFill>
    </fill>
    <fill>
      <patternFill patternType="solid">
        <fgColor rgb="FF201C17"/>
        <bgColor rgb="FF000000"/>
      </patternFill>
    </fill>
    <fill>
      <patternFill patternType="solid">
        <fgColor rgb="FF787B7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87B7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00B050"/>
        <bgColor rgb="FF000000"/>
      </patternFill>
    </fill>
    <fill>
      <patternFill patternType="solid">
        <fgColor rgb="FF969696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76797A"/>
        <bgColor rgb="FF000000"/>
      </patternFill>
    </fill>
  </fills>
  <borders count="166">
    <border>
      <left/>
      <right/>
      <top/>
      <bottom/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  <border>
      <left style="medium">
        <color rgb="FF808080"/>
      </left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 style="medium">
        <color rgb="FF787B7C"/>
      </left>
      <right/>
      <top style="medium">
        <color rgb="FF787B7C"/>
      </top>
      <bottom style="medium">
        <color rgb="FF787B7C"/>
      </bottom>
      <diagonal/>
    </border>
    <border>
      <left style="medium">
        <color rgb="FF787B7C"/>
      </left>
      <right style="medium">
        <color rgb="FF787B7C"/>
      </right>
      <top style="medium">
        <color rgb="FF787B7C"/>
      </top>
      <bottom style="medium">
        <color rgb="FF787B7C"/>
      </bottom>
      <diagonal/>
    </border>
    <border>
      <left style="thin">
        <color rgb="FF787B7C"/>
      </left>
      <right style="medium">
        <color rgb="FF787B7C"/>
      </right>
      <top style="medium">
        <color rgb="FF787B7C"/>
      </top>
      <bottom style="medium">
        <color rgb="FF787B7C"/>
      </bottom>
      <diagonal/>
    </border>
    <border>
      <left/>
      <right/>
      <top style="medium">
        <color theme="0"/>
      </top>
      <bottom/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rgb="FF787B7C"/>
      </left>
      <right/>
      <top/>
      <bottom style="medium">
        <color rgb="FF787B7C"/>
      </bottom>
      <diagonal/>
    </border>
    <border>
      <left style="medium">
        <color rgb="FF787B7C"/>
      </left>
      <right style="medium">
        <color rgb="FF787B7C"/>
      </right>
      <top/>
      <bottom style="medium">
        <color rgb="FF787B7C"/>
      </bottom>
      <diagonal/>
    </border>
    <border>
      <left style="thin">
        <color rgb="FF787B7C"/>
      </left>
      <right style="medium">
        <color rgb="FF787B7C"/>
      </right>
      <top/>
      <bottom style="medium">
        <color rgb="FF787B7C"/>
      </bottom>
      <diagonal/>
    </border>
    <border>
      <left/>
      <right/>
      <top style="thin">
        <color indexed="9"/>
      </top>
      <bottom/>
      <diagonal/>
    </border>
    <border>
      <left style="medium">
        <color theme="0"/>
      </left>
      <right style="medium">
        <color theme="0"/>
      </right>
      <top style="thin">
        <color indexed="9"/>
      </top>
      <bottom/>
      <diagonal/>
    </border>
    <border>
      <left style="medium">
        <color rgb="FF787B7C"/>
      </left>
      <right style="medium">
        <color theme="0"/>
      </right>
      <top style="thin">
        <color indexed="9"/>
      </top>
      <bottom/>
      <diagonal/>
    </border>
    <border>
      <left style="medium">
        <color theme="0"/>
      </left>
      <right style="medium">
        <color rgb="FF787B7C"/>
      </right>
      <top style="thin">
        <color indexed="9"/>
      </top>
      <bottom/>
      <diagonal/>
    </border>
    <border>
      <left style="medium">
        <color rgb="FF787B7C"/>
      </left>
      <right style="medium">
        <color rgb="FF787B7C"/>
      </right>
      <top style="thin">
        <color indexed="9"/>
      </top>
      <bottom/>
      <diagonal/>
    </border>
    <border>
      <left style="medium">
        <color rgb="FF787B7C"/>
      </left>
      <right/>
      <top style="thin">
        <color indexed="9"/>
      </top>
      <bottom/>
      <diagonal/>
    </border>
    <border>
      <left/>
      <right style="medium">
        <color rgb="FF787B7C"/>
      </right>
      <top style="thin">
        <color indexed="9"/>
      </top>
      <bottom/>
      <diagonal/>
    </border>
    <border>
      <left/>
      <right style="medium">
        <color theme="0"/>
      </right>
      <top style="thin">
        <color indexed="9"/>
      </top>
      <bottom style="medium">
        <color theme="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787B7C"/>
      </right>
      <top style="medium">
        <color rgb="FF787B7C"/>
      </top>
      <bottom style="medium">
        <color rgb="FF787B7C"/>
      </bottom>
      <diagonal/>
    </border>
    <border>
      <left style="medium">
        <color rgb="FF787B7C"/>
      </left>
      <right/>
      <top style="thin">
        <color rgb="FF787B7C"/>
      </top>
      <bottom/>
      <diagonal/>
    </border>
    <border>
      <left style="medium">
        <color rgb="FF787B7C"/>
      </left>
      <right style="medium">
        <color rgb="FF787B7C"/>
      </right>
      <top style="thin">
        <color rgb="FF787B7C"/>
      </top>
      <bottom/>
      <diagonal/>
    </border>
    <border>
      <left/>
      <right style="medium">
        <color rgb="FF787B7C"/>
      </right>
      <top style="thin">
        <color rgb="FF787B7C"/>
      </top>
      <bottom/>
      <diagonal/>
    </border>
    <border>
      <left style="medium">
        <color rgb="FF787B7C"/>
      </left>
      <right/>
      <top style="thin">
        <color rgb="FF787B7C"/>
      </top>
      <bottom style="thin">
        <color rgb="FF787B7C"/>
      </bottom>
      <diagonal/>
    </border>
    <border>
      <left style="medium">
        <color rgb="FF787B7C"/>
      </left>
      <right style="medium">
        <color rgb="FF787B7C"/>
      </right>
      <top style="thin">
        <color rgb="FF787B7C"/>
      </top>
      <bottom style="thin">
        <color rgb="FF787B7C"/>
      </bottom>
      <diagonal/>
    </border>
    <border>
      <left/>
      <right style="medium">
        <color rgb="FF787B7C"/>
      </right>
      <top style="thin">
        <color rgb="FF787B7C"/>
      </top>
      <bottom style="thin">
        <color rgb="FF787B7C"/>
      </bottom>
      <diagonal/>
    </border>
    <border>
      <left style="medium">
        <color rgb="FF787B7C"/>
      </left>
      <right/>
      <top style="medium">
        <color theme="0"/>
      </top>
      <bottom style="thin">
        <color rgb="FF787B7C"/>
      </bottom>
      <diagonal/>
    </border>
    <border>
      <left style="medium">
        <color rgb="FF787B7C"/>
      </left>
      <right style="medium">
        <color rgb="FF787B7C"/>
      </right>
      <top style="medium">
        <color theme="0"/>
      </top>
      <bottom style="thin">
        <color rgb="FF787B7C"/>
      </bottom>
      <diagonal/>
    </border>
    <border>
      <left/>
      <right style="medium">
        <color rgb="FF787B7C"/>
      </right>
      <top style="medium">
        <color theme="0"/>
      </top>
      <bottom style="thin">
        <color rgb="FF787B7C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rgb="FF787B7C"/>
      </left>
      <right/>
      <top/>
      <bottom style="thin">
        <color rgb="FF787B7C"/>
      </bottom>
      <diagonal/>
    </border>
    <border>
      <left style="medium">
        <color rgb="FF787B7C"/>
      </left>
      <right style="medium">
        <color rgb="FF787B7C"/>
      </right>
      <top/>
      <bottom style="thin">
        <color rgb="FF787B7C"/>
      </bottom>
      <diagonal/>
    </border>
    <border>
      <left/>
      <right style="medium">
        <color rgb="FF787B7C"/>
      </right>
      <top/>
      <bottom style="thin">
        <color rgb="FF787B7C"/>
      </bottom>
      <diagonal/>
    </border>
    <border>
      <left style="medium">
        <color rgb="FFFFFFFF"/>
      </left>
      <right/>
      <top/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/>
      <top style="medium">
        <color rgb="FF787B7C"/>
      </top>
      <bottom style="medium">
        <color rgb="FF787B7C"/>
      </bottom>
      <diagonal/>
    </border>
    <border>
      <left/>
      <right/>
      <top style="thin">
        <color rgb="FF787B7C"/>
      </top>
      <bottom style="thin">
        <color rgb="FF787B7C"/>
      </bottom>
      <diagonal/>
    </border>
    <border>
      <left style="thin">
        <color rgb="FFFFFFFF"/>
      </left>
      <right style="medium">
        <color rgb="FFFFFFFF"/>
      </right>
      <top/>
      <bottom/>
      <diagonal/>
    </border>
    <border>
      <left style="thin">
        <color rgb="FF787B7C"/>
      </left>
      <right/>
      <top style="thin">
        <color rgb="FF787B7C"/>
      </top>
      <bottom style="medium">
        <color rgb="FF787B7C"/>
      </bottom>
      <diagonal/>
    </border>
    <border>
      <left style="thin">
        <color rgb="FF787B7C"/>
      </left>
      <right style="thin">
        <color rgb="FF787B7C"/>
      </right>
      <top style="thin">
        <color rgb="FF787B7C"/>
      </top>
      <bottom style="medium">
        <color rgb="FF787B7C"/>
      </bottom>
      <diagonal/>
    </border>
    <border>
      <left/>
      <right style="thin">
        <color rgb="FF787B7C"/>
      </right>
      <top/>
      <bottom style="medium">
        <color rgb="FF787B7C"/>
      </bottom>
      <diagonal/>
    </border>
    <border>
      <left style="thin">
        <color rgb="FF787B7C"/>
      </left>
      <right/>
      <top/>
      <bottom style="thin">
        <color rgb="FF787B7C"/>
      </bottom>
      <diagonal/>
    </border>
    <border>
      <left style="thin">
        <color rgb="FF787B7C"/>
      </left>
      <right style="thin">
        <color rgb="FF787B7C"/>
      </right>
      <top/>
      <bottom style="thin">
        <color rgb="FF787B7C"/>
      </bottom>
      <diagonal/>
    </border>
    <border>
      <left/>
      <right style="thin">
        <color rgb="FF787B7C"/>
      </right>
      <top/>
      <bottom style="thin">
        <color rgb="FFFFFFFF"/>
      </bottom>
      <diagonal/>
    </border>
    <border>
      <left style="medium">
        <color rgb="FFFFFFFF"/>
      </left>
      <right/>
      <top style="medium">
        <color rgb="FF787B7C"/>
      </top>
      <bottom style="medium">
        <color rgb="FF787B7C"/>
      </bottom>
      <diagonal/>
    </border>
    <border>
      <left style="medium">
        <color rgb="FFFFFFFF"/>
      </left>
      <right style="medium">
        <color rgb="FFFFFFFF"/>
      </right>
      <top style="medium">
        <color rgb="FF787B7C"/>
      </top>
      <bottom style="medium">
        <color rgb="FF787B7C"/>
      </bottom>
      <diagonal/>
    </border>
    <border>
      <left style="thin">
        <color rgb="FFFFFFFF"/>
      </left>
      <right style="medium">
        <color rgb="FFFFFFFF"/>
      </right>
      <top style="medium">
        <color rgb="FF787B7C"/>
      </top>
      <bottom style="medium">
        <color rgb="FF787B7C"/>
      </bottom>
      <diagonal/>
    </border>
    <border>
      <left/>
      <right style="thin">
        <color rgb="FFFFFFFF"/>
      </right>
      <top style="medium">
        <color rgb="FF787B7C"/>
      </top>
      <bottom style="medium">
        <color rgb="FF787B7C"/>
      </bottom>
      <diagonal/>
    </border>
    <border>
      <left style="thin">
        <color rgb="FF787B7C"/>
      </left>
      <right/>
      <top style="medium">
        <color rgb="FF787B7C"/>
      </top>
      <bottom style="thin">
        <color rgb="FF787B7C"/>
      </bottom>
      <diagonal/>
    </border>
    <border>
      <left style="thin">
        <color rgb="FF787B7C"/>
      </left>
      <right style="thin">
        <color rgb="FF787B7C"/>
      </right>
      <top style="medium">
        <color rgb="FF787B7C"/>
      </top>
      <bottom style="thin">
        <color rgb="FF787B7C"/>
      </bottom>
      <diagonal/>
    </border>
    <border>
      <left/>
      <right style="thin">
        <color rgb="FF787B7C"/>
      </right>
      <top style="medium">
        <color rgb="FF787B7C"/>
      </top>
      <bottom style="thin">
        <color rgb="FFFFFFFF"/>
      </bottom>
      <diagonal/>
    </border>
    <border>
      <left style="medium">
        <color rgb="FF787B7C"/>
      </left>
      <right style="thin">
        <color rgb="FFFFFFFF"/>
      </right>
      <top style="thin">
        <color rgb="FF787B7C"/>
      </top>
      <bottom style="medium">
        <color rgb="FF808080"/>
      </bottom>
      <diagonal/>
    </border>
    <border>
      <left style="medium">
        <color rgb="FF787B7C"/>
      </left>
      <right style="medium">
        <color rgb="FF787B7C"/>
      </right>
      <top style="thin">
        <color rgb="FF787B7C"/>
      </top>
      <bottom style="medium">
        <color rgb="FF808080"/>
      </bottom>
      <diagonal/>
    </border>
    <border>
      <left/>
      <right style="medium">
        <color rgb="FF787B7C"/>
      </right>
      <top style="thin">
        <color rgb="FF787B7C"/>
      </top>
      <bottom style="medium">
        <color rgb="FF808080"/>
      </bottom>
      <diagonal/>
    </border>
    <border>
      <left style="medium">
        <color rgb="FF787B7C"/>
      </left>
      <right style="thin">
        <color rgb="FFFFFFFF"/>
      </right>
      <top style="thin">
        <color rgb="FF787B7C"/>
      </top>
      <bottom style="thin">
        <color rgb="FF787B7C"/>
      </bottom>
      <diagonal/>
    </border>
    <border>
      <left style="medium">
        <color rgb="FF787B7C"/>
      </left>
      <right style="thin">
        <color rgb="FFFFFFFF"/>
      </right>
      <top/>
      <bottom style="thin">
        <color rgb="FF787B7C"/>
      </bottom>
      <diagonal/>
    </border>
    <border>
      <left style="medium">
        <color rgb="FFFFFFFF"/>
      </left>
      <right style="thin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thin">
        <color rgb="FFFFFFFF"/>
      </right>
      <top style="thin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thin">
        <color rgb="FFFFFFFF"/>
      </top>
      <bottom style="medium">
        <color rgb="FFFFFFFF"/>
      </bottom>
      <diagonal/>
    </border>
    <border>
      <left/>
      <right style="medium">
        <color rgb="FFFFFFFF"/>
      </right>
      <top style="thin">
        <color rgb="FFFFFFFF"/>
      </top>
      <bottom/>
      <diagonal/>
    </border>
    <border>
      <left/>
      <right/>
      <top style="thin">
        <color rgb="FF787B7C"/>
      </top>
      <bottom/>
      <diagonal/>
    </border>
    <border>
      <left/>
      <right/>
      <top style="thin">
        <color indexed="9"/>
      </top>
      <bottom style="thin">
        <color rgb="FF787B7C"/>
      </bottom>
      <diagonal/>
    </border>
    <border>
      <left style="medium">
        <color rgb="FF787B7C"/>
      </left>
      <right style="medium">
        <color rgb="FF787B7C"/>
      </right>
      <top style="thin">
        <color indexed="9"/>
      </top>
      <bottom style="thin">
        <color rgb="FF787B7C"/>
      </bottom>
      <diagonal/>
    </border>
    <border>
      <left/>
      <right style="medium">
        <color rgb="FF787B7C"/>
      </right>
      <top style="thin">
        <color indexed="9"/>
      </top>
      <bottom style="thin">
        <color rgb="FF787B7C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thin">
        <color indexed="9"/>
      </bottom>
      <diagonal/>
    </border>
    <border>
      <left/>
      <right style="medium">
        <color theme="0"/>
      </right>
      <top style="medium">
        <color theme="0"/>
      </top>
      <bottom style="thin">
        <color indexed="9"/>
      </bottom>
      <diagonal/>
    </border>
    <border>
      <left style="medium">
        <color theme="0"/>
      </left>
      <right style="medium">
        <color theme="0"/>
      </right>
      <top style="thin">
        <color indexed="9"/>
      </top>
      <bottom style="medium">
        <color theme="0"/>
      </bottom>
      <diagonal/>
    </border>
    <border>
      <left style="thin">
        <color rgb="FF787B7C"/>
      </left>
      <right/>
      <top style="thin">
        <color rgb="FF787B7C"/>
      </top>
      <bottom style="thin">
        <color rgb="FF787B7C"/>
      </bottom>
      <diagonal/>
    </border>
    <border>
      <left/>
      <right style="medium">
        <color rgb="FF787B7C"/>
      </right>
      <top/>
      <bottom/>
      <diagonal/>
    </border>
    <border>
      <left style="medium">
        <color rgb="FF787B7C"/>
      </left>
      <right style="medium">
        <color rgb="FF787B7C"/>
      </right>
      <top/>
      <bottom/>
      <diagonal/>
    </border>
    <border>
      <left/>
      <right/>
      <top/>
      <bottom style="thin">
        <color rgb="FF787B7C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thin">
        <color rgb="FF787B7C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rgb="FF787B7C"/>
      </left>
      <right/>
      <top style="thin">
        <color rgb="FF787B7C"/>
      </top>
      <bottom style="medium">
        <color rgb="FF787B7C"/>
      </bottom>
      <diagonal/>
    </border>
    <border>
      <left style="medium">
        <color rgb="FF787B7C"/>
      </left>
      <right style="medium">
        <color rgb="FF787B7C"/>
      </right>
      <top style="thin">
        <color rgb="FF787B7C"/>
      </top>
      <bottom style="medium">
        <color rgb="FF787B7C"/>
      </bottom>
      <diagonal/>
    </border>
    <border>
      <left/>
      <right style="medium">
        <color rgb="FF787B7C"/>
      </right>
      <top style="thin">
        <color rgb="FF787B7C"/>
      </top>
      <bottom style="medium">
        <color rgb="FF787B7C"/>
      </bottom>
      <diagonal/>
    </border>
    <border>
      <left style="medium">
        <color rgb="FF787B7C"/>
      </left>
      <right style="thin">
        <color theme="0"/>
      </right>
      <top style="medium">
        <color rgb="FF787B7C"/>
      </top>
      <bottom style="medium">
        <color rgb="FF787B7C"/>
      </bottom>
      <diagonal/>
    </border>
    <border>
      <left style="medium">
        <color rgb="FF787B7C"/>
      </left>
      <right style="thin">
        <color theme="0"/>
      </right>
      <top/>
      <bottom style="medium">
        <color rgb="FF787B7C"/>
      </bottom>
      <diagonal/>
    </border>
    <border>
      <left/>
      <right style="medium">
        <color rgb="FF787B7C"/>
      </right>
      <top/>
      <bottom style="medium">
        <color rgb="FF787B7C"/>
      </bottom>
      <diagonal/>
    </border>
    <border>
      <left style="medium">
        <color rgb="FF787B7C"/>
      </left>
      <right style="thin">
        <color theme="0"/>
      </right>
      <top style="thin">
        <color rgb="FF787B7C"/>
      </top>
      <bottom style="thin">
        <color rgb="FF787B7C"/>
      </bottom>
      <diagonal/>
    </border>
    <border>
      <left style="medium">
        <color rgb="FF787B7C"/>
      </left>
      <right style="thin">
        <color theme="0"/>
      </right>
      <top/>
      <bottom/>
      <diagonal/>
    </border>
    <border>
      <left style="medium">
        <color theme="0"/>
      </left>
      <right style="thin">
        <color theme="0"/>
      </right>
      <top/>
      <bottom/>
      <diagonal/>
    </border>
    <border>
      <left/>
      <right/>
      <top/>
      <bottom style="medium">
        <color rgb="FF787B7C"/>
      </bottom>
      <diagonal/>
    </border>
    <border>
      <left style="medium">
        <color rgb="FF787B7C"/>
      </left>
      <right/>
      <top/>
      <bottom/>
      <diagonal/>
    </border>
    <border>
      <left/>
      <right style="medium">
        <color rgb="FF787B7C"/>
      </right>
      <top style="medium">
        <color rgb="FF787B7C"/>
      </top>
      <bottom/>
      <diagonal/>
    </border>
    <border>
      <left style="medium">
        <color rgb="FF787B7C"/>
      </left>
      <right/>
      <top style="medium">
        <color rgb="FF787B7C"/>
      </top>
      <bottom style="thin">
        <color rgb="FF787B7C"/>
      </bottom>
      <diagonal/>
    </border>
    <border>
      <left style="medium">
        <color rgb="FF787B7C"/>
      </left>
      <right style="medium">
        <color rgb="FF787B7C"/>
      </right>
      <top style="medium">
        <color rgb="FF787B7C"/>
      </top>
      <bottom style="thin">
        <color rgb="FF787B7C"/>
      </bottom>
      <diagonal/>
    </border>
    <border>
      <left/>
      <right style="medium">
        <color rgb="FF787B7C"/>
      </right>
      <top style="medium">
        <color rgb="FF787B7C"/>
      </top>
      <bottom style="thin">
        <color rgb="FF787B7C"/>
      </bottom>
      <diagonal/>
    </border>
    <border>
      <left/>
      <right/>
      <top style="medium">
        <color rgb="FF787B7C"/>
      </top>
      <bottom style="thin">
        <color rgb="FF787B7C"/>
      </bottom>
      <diagonal/>
    </border>
    <border>
      <left/>
      <right style="thin">
        <color indexed="9"/>
      </right>
      <top/>
      <bottom/>
      <diagonal/>
    </border>
    <border>
      <left/>
      <right/>
      <top style="thin">
        <color rgb="FF787B7C"/>
      </top>
      <bottom style="medium">
        <color rgb="FF787B7C"/>
      </bottom>
      <diagonal/>
    </border>
    <border>
      <left/>
      <right/>
      <top style="medium">
        <color theme="0"/>
      </top>
      <bottom style="thin">
        <color rgb="FF787B7C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rgb="FF787B7C"/>
      </left>
      <right style="thick">
        <color rgb="FFFFFFFF"/>
      </right>
      <top style="thin">
        <color rgb="FF787B7C"/>
      </top>
      <bottom style="medium">
        <color rgb="FF787B7C"/>
      </bottom>
      <diagonal/>
    </border>
    <border>
      <left style="thick">
        <color rgb="FFFFFFFF"/>
      </left>
      <right style="medium">
        <color rgb="FF787B7C"/>
      </right>
      <top style="thin">
        <color rgb="FF787B7C"/>
      </top>
      <bottom style="medium">
        <color rgb="FF787B7C"/>
      </bottom>
      <diagonal/>
    </border>
    <border>
      <left style="medium">
        <color rgb="FF787B7C"/>
      </left>
      <right style="thick">
        <color rgb="FFFFFFFF"/>
      </right>
      <top style="thin">
        <color rgb="FF787B7C"/>
      </top>
      <bottom style="thin">
        <color rgb="FF787B7C"/>
      </bottom>
      <diagonal/>
    </border>
    <border>
      <left style="thick">
        <color rgb="FFFFFFFF"/>
      </left>
      <right style="medium">
        <color rgb="FF787B7C"/>
      </right>
      <top style="thin">
        <color rgb="FF787B7C"/>
      </top>
      <bottom style="thin">
        <color rgb="FF787B7C"/>
      </bottom>
      <diagonal/>
    </border>
    <border>
      <left style="medium">
        <color rgb="FF787B7C"/>
      </left>
      <right style="thick">
        <color rgb="FFFFFFFF"/>
      </right>
      <top/>
      <bottom style="thin">
        <color rgb="FF787B7C"/>
      </bottom>
      <diagonal/>
    </border>
    <border>
      <left style="thick">
        <color rgb="FFFFFFFF"/>
      </left>
      <right style="medium">
        <color rgb="FF787B7C"/>
      </right>
      <top/>
      <bottom style="thin">
        <color rgb="FF787B7C"/>
      </bottom>
      <diagonal/>
    </border>
    <border>
      <left style="medium">
        <color rgb="FFFFFFFF"/>
      </left>
      <right/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thick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/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thick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787B7C"/>
      </left>
      <right style="thick">
        <color rgb="FFFFFFFF"/>
      </right>
      <top style="thick">
        <color rgb="FFFFFFFF"/>
      </top>
      <bottom style="medium">
        <color rgb="FF787B7C"/>
      </bottom>
      <diagonal/>
    </border>
    <border>
      <left/>
      <right style="medium">
        <color rgb="FF787B7C"/>
      </right>
      <top style="thick">
        <color rgb="FFFFFFFF"/>
      </top>
      <bottom style="medium">
        <color rgb="FF787B7C"/>
      </bottom>
      <diagonal/>
    </border>
    <border>
      <left style="medium">
        <color rgb="FFFFFFFF"/>
      </left>
      <right style="thick">
        <color rgb="FFFFFFFF"/>
      </right>
      <top style="medium">
        <color rgb="FFFFFFFF"/>
      </top>
      <bottom style="thick">
        <color rgb="FFFFFFFF"/>
      </bottom>
      <diagonal/>
    </border>
    <border>
      <left/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thick">
        <color rgb="FFFFFFFF"/>
      </right>
      <top/>
      <bottom style="medium">
        <color rgb="FFFFFFFF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rgb="FF787B7C"/>
      </left>
      <right style="thick">
        <color rgb="FFFFFFFF"/>
      </right>
      <top style="medium">
        <color rgb="FF787B7C"/>
      </top>
      <bottom style="medium">
        <color rgb="FF787B7C"/>
      </bottom>
      <diagonal/>
    </border>
    <border>
      <left style="thick">
        <color rgb="FFFFFFFF"/>
      </left>
      <right style="medium">
        <color rgb="FF787B7C"/>
      </right>
      <top style="medium">
        <color rgb="FF787B7C"/>
      </top>
      <bottom style="medium">
        <color rgb="FF787B7C"/>
      </bottom>
      <diagonal/>
    </border>
    <border>
      <left style="medium">
        <color rgb="FF787B7C"/>
      </left>
      <right style="medium">
        <color rgb="FF787B7C"/>
      </right>
      <top style="thick">
        <color rgb="FFFFFFFF"/>
      </top>
      <bottom style="medium">
        <color rgb="FF787B7C"/>
      </bottom>
      <diagonal/>
    </border>
    <border>
      <left style="thick">
        <color rgb="FFFFFFFF"/>
      </left>
      <right style="medium">
        <color rgb="FF787B7C"/>
      </right>
      <top style="thick">
        <color rgb="FFFFFFFF"/>
      </top>
      <bottom style="medium">
        <color rgb="FF787B7C"/>
      </bottom>
      <diagonal/>
    </border>
    <border>
      <left/>
      <right style="medium">
        <color theme="0"/>
      </right>
      <top style="medium">
        <color theme="0"/>
      </top>
      <bottom style="thick">
        <color rgb="FFFFFFFF"/>
      </bottom>
      <diagonal/>
    </border>
    <border>
      <left style="thick">
        <color rgb="FFFFFFFF"/>
      </left>
      <right style="medium">
        <color theme="0"/>
      </right>
      <top style="thick">
        <color rgb="FFFFFFFF"/>
      </top>
      <bottom style="thick">
        <color rgb="FFFFFFFF"/>
      </bottom>
      <diagonal/>
    </border>
    <border>
      <left style="medium">
        <color theme="0"/>
      </left>
      <right style="thick">
        <color rgb="FFFFFFFF"/>
      </right>
      <top/>
      <bottom style="medium">
        <color theme="0"/>
      </bottom>
      <diagonal/>
    </border>
    <border>
      <left style="thick">
        <color rgb="FFFFFFFF"/>
      </left>
      <right style="medium">
        <color theme="0"/>
      </right>
      <top/>
      <bottom style="thick">
        <color rgb="FFFFFFFF"/>
      </bottom>
      <diagonal/>
    </border>
    <border>
      <left style="medium">
        <color rgb="FF787B7C"/>
      </left>
      <right style="thick">
        <color rgb="FFFFFFFF"/>
      </right>
      <top style="thick">
        <color rgb="FFFFFFFF"/>
      </top>
      <bottom style="thin">
        <color rgb="FF787B7C"/>
      </bottom>
      <diagonal/>
    </border>
    <border>
      <left style="medium">
        <color rgb="FF787B7C"/>
      </left>
      <right style="medium">
        <color rgb="FF787B7C"/>
      </right>
      <top style="thick">
        <color rgb="FFFFFFFF"/>
      </top>
      <bottom style="thin">
        <color rgb="FF787B7C"/>
      </bottom>
      <diagonal/>
    </border>
    <border>
      <left style="thick">
        <color rgb="FFFFFFFF"/>
      </left>
      <right style="medium">
        <color rgb="FF787B7C"/>
      </right>
      <top style="thick">
        <color rgb="FFFFFFFF"/>
      </top>
      <bottom style="thin">
        <color rgb="FF787B7C"/>
      </bottom>
      <diagonal/>
    </border>
    <border>
      <left style="medium">
        <color rgb="FF787B7C"/>
      </left>
      <right/>
      <top style="thick">
        <color rgb="FFFFFFFF"/>
      </top>
      <bottom style="medium">
        <color rgb="FF787B7C"/>
      </bottom>
      <diagonal/>
    </border>
    <border>
      <left style="medium">
        <color theme="0"/>
      </left>
      <right/>
      <top/>
      <bottom style="thick">
        <color rgb="FFFFFFFF"/>
      </bottom>
      <diagonal/>
    </border>
    <border>
      <left/>
      <right style="medium">
        <color theme="0"/>
      </right>
      <top/>
      <bottom style="thick">
        <color rgb="FFFFFFFF"/>
      </bottom>
      <diagonal/>
    </border>
    <border>
      <left style="medium">
        <color rgb="FF787B7C"/>
      </left>
      <right/>
      <top style="medium">
        <color rgb="FF787B7C"/>
      </top>
      <bottom/>
      <diagonal/>
    </border>
    <border>
      <left style="medium">
        <color rgb="FF787B7C"/>
      </left>
      <right style="medium">
        <color rgb="FF787B7C"/>
      </right>
      <top style="medium">
        <color rgb="FF787B7C"/>
      </top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 style="medium">
        <color rgb="FF787B7C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 style="thin">
        <color indexed="9"/>
      </top>
      <bottom style="medium">
        <color rgb="FF787B7C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rgb="FF787B7C"/>
      </bottom>
      <diagonal/>
    </border>
    <border>
      <left/>
      <right style="thin">
        <color indexed="9"/>
      </right>
      <top style="thin">
        <color indexed="9"/>
      </top>
      <bottom style="medium">
        <color rgb="FF787B7C"/>
      </bottom>
      <diagonal/>
    </border>
    <border>
      <left style="medium">
        <color theme="0"/>
      </left>
      <right/>
      <top/>
      <bottom style="thin">
        <color indexed="9"/>
      </bottom>
      <diagonal/>
    </border>
    <border>
      <left style="medium">
        <color theme="0"/>
      </left>
      <right style="medium">
        <color theme="0"/>
      </right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medium">
        <color rgb="FFFFFFFF"/>
      </left>
      <right/>
      <top/>
      <bottom style="medium">
        <color rgb="FF787B7C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787B7C"/>
      </bottom>
      <diagonal/>
    </border>
    <border>
      <left/>
      <right style="medium">
        <color rgb="FFFFFFFF"/>
      </right>
      <top/>
      <bottom style="medium">
        <color rgb="FF787B7C"/>
      </bottom>
      <diagonal/>
    </border>
    <border>
      <left style="medium">
        <color theme="0"/>
      </left>
      <right style="medium">
        <color theme="0"/>
      </right>
      <top/>
      <bottom style="medium">
        <color rgb="FF787B7C"/>
      </bottom>
      <diagonal/>
    </border>
    <border>
      <left/>
      <right style="thin">
        <color indexed="9"/>
      </right>
      <top style="medium">
        <color rgb="FF787B7C"/>
      </top>
      <bottom style="medium">
        <color rgb="FF787B7C"/>
      </bottom>
      <diagonal/>
    </border>
    <border>
      <left style="medium">
        <color theme="0"/>
      </left>
      <right/>
      <top style="thin">
        <color indexed="9"/>
      </top>
      <bottom style="medium">
        <color theme="0"/>
      </bottom>
      <diagonal/>
    </border>
    <border>
      <left style="medium">
        <color rgb="FFFFFFFF"/>
      </left>
      <right/>
      <top/>
      <bottom style="thin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/>
      <bottom style="thin">
        <color rgb="FFFFFFFF"/>
      </bottom>
      <diagonal/>
    </border>
  </borders>
  <cellStyleXfs count="9">
    <xf numFmtId="0" fontId="0" fillId="0" borderId="0">
      <alignment vertical="center"/>
    </xf>
    <xf numFmtId="166" fontId="2" fillId="0" borderId="0" applyFont="0" applyFill="0" applyBorder="0" applyAlignment="0" applyProtection="0"/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48" fillId="0" borderId="0"/>
    <xf numFmtId="0" fontId="1" fillId="0" borderId="0"/>
  </cellStyleXfs>
  <cellXfs count="780">
    <xf numFmtId="0" fontId="0" fillId="0" borderId="0" xfId="0">
      <alignment vertical="center"/>
    </xf>
    <xf numFmtId="0" fontId="0" fillId="0" borderId="0" xfId="0" applyAlignment="1"/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7" fillId="0" borderId="0" xfId="2" applyFont="1" applyFill="1" applyAlignment="1"/>
    <xf numFmtId="0" fontId="8" fillId="0" borderId="8" xfId="2" applyFont="1" applyFill="1" applyBorder="1" applyAlignment="1">
      <alignment horizontal="center" vertical="center" wrapText="1"/>
    </xf>
    <xf numFmtId="0" fontId="7" fillId="0" borderId="9" xfId="2" applyFont="1" applyFill="1" applyBorder="1" applyAlignment="1">
      <alignment horizontal="justify" vertical="center" wrapText="1"/>
    </xf>
    <xf numFmtId="0" fontId="7" fillId="0" borderId="8" xfId="2" applyFont="1" applyFill="1" applyBorder="1" applyAlignment="1">
      <alignment horizontal="center" vertical="center" wrapText="1"/>
    </xf>
    <xf numFmtId="0" fontId="7" fillId="0" borderId="9" xfId="2" applyFont="1" applyFill="1" applyBorder="1" applyAlignment="1">
      <alignment horizontal="center" vertical="center" wrapText="1"/>
    </xf>
    <xf numFmtId="0" fontId="7" fillId="0" borderId="10" xfId="2" applyFont="1" applyFill="1" applyBorder="1" applyAlignment="1">
      <alignment horizontal="center" vertical="center" wrapText="1"/>
    </xf>
    <xf numFmtId="0" fontId="7" fillId="0" borderId="13" xfId="2" applyFont="1" applyFill="1" applyBorder="1" applyAlignment="1">
      <alignment horizontal="center" vertical="center" wrapText="1"/>
    </xf>
    <xf numFmtId="0" fontId="7" fillId="0" borderId="14" xfId="2" applyFont="1" applyFill="1" applyBorder="1" applyAlignment="1">
      <alignment horizontal="center" vertical="center" wrapText="1"/>
    </xf>
    <xf numFmtId="0" fontId="7" fillId="0" borderId="15" xfId="2" applyFont="1" applyFill="1" applyBorder="1" applyAlignment="1">
      <alignment horizontal="center" vertical="center" wrapText="1"/>
    </xf>
    <xf numFmtId="0" fontId="9" fillId="5" borderId="12" xfId="2" applyFont="1" applyFill="1" applyBorder="1" applyAlignment="1">
      <alignment horizontal="center" vertical="center" wrapText="1"/>
    </xf>
    <xf numFmtId="0" fontId="10" fillId="5" borderId="16" xfId="2" applyFont="1" applyFill="1" applyBorder="1" applyAlignment="1">
      <alignment horizontal="center" vertical="center" wrapText="1"/>
    </xf>
    <xf numFmtId="0" fontId="10" fillId="5" borderId="17" xfId="2" applyFont="1" applyFill="1" applyBorder="1" applyAlignment="1">
      <alignment horizontal="center" vertical="center" wrapText="1"/>
    </xf>
    <xf numFmtId="0" fontId="9" fillId="5" borderId="23" xfId="2" applyFont="1" applyFill="1" applyBorder="1" applyAlignment="1">
      <alignment horizontal="center" vertical="center" wrapText="1"/>
    </xf>
    <xf numFmtId="0" fontId="11" fillId="0" borderId="0" xfId="2" applyFont="1" applyAlignment="1"/>
    <xf numFmtId="0" fontId="11" fillId="0" borderId="0" xfId="2" applyFont="1" applyFill="1" applyAlignment="1"/>
    <xf numFmtId="0" fontId="11" fillId="0" borderId="0" xfId="2" applyFont="1" applyAlignment="1" applyProtection="1">
      <protection locked="0"/>
    </xf>
    <xf numFmtId="0" fontId="11" fillId="0" borderId="0" xfId="2" applyFont="1" applyBorder="1" applyAlignment="1"/>
    <xf numFmtId="0" fontId="11" fillId="0" borderId="24" xfId="2" applyFont="1" applyBorder="1" applyAlignment="1"/>
    <xf numFmtId="10" fontId="12" fillId="0" borderId="0" xfId="2" applyNumberFormat="1" applyFont="1" applyBorder="1" applyAlignment="1">
      <alignment horizontal="center" vertical="center" wrapText="1"/>
    </xf>
    <xf numFmtId="4" fontId="12" fillId="0" borderId="0" xfId="2" applyNumberFormat="1" applyFont="1" applyBorder="1" applyAlignment="1">
      <alignment horizontal="right" vertical="center" wrapText="1"/>
    </xf>
    <xf numFmtId="4" fontId="13" fillId="0" borderId="8" xfId="2" applyNumberFormat="1" applyFont="1" applyBorder="1" applyAlignment="1">
      <alignment horizontal="right" vertical="center" wrapText="1"/>
    </xf>
    <xf numFmtId="4" fontId="13" fillId="0" borderId="9" xfId="2" applyNumberFormat="1" applyFont="1" applyBorder="1" applyAlignment="1">
      <alignment horizontal="right" vertical="center" wrapText="1"/>
    </xf>
    <xf numFmtId="4" fontId="13" fillId="0" borderId="9" xfId="2" applyNumberFormat="1" applyFont="1" applyFill="1" applyBorder="1" applyAlignment="1">
      <alignment vertical="center" wrapText="1"/>
    </xf>
    <xf numFmtId="0" fontId="13" fillId="0" borderId="25" xfId="2" applyFont="1" applyBorder="1" applyAlignment="1">
      <alignment vertical="center" wrapText="1"/>
    </xf>
    <xf numFmtId="10" fontId="11" fillId="0" borderId="0" xfId="2" applyNumberFormat="1" applyFont="1" applyBorder="1" applyAlignment="1">
      <alignment horizontal="right" vertical="center" wrapText="1"/>
    </xf>
    <xf numFmtId="4" fontId="11" fillId="0" borderId="0" xfId="2" applyNumberFormat="1" applyFont="1" applyBorder="1" applyAlignment="1">
      <alignment horizontal="right" vertical="center" wrapText="1"/>
    </xf>
    <xf numFmtId="10" fontId="11" fillId="0" borderId="0" xfId="2" applyNumberFormat="1" applyFont="1" applyBorder="1" applyAlignment="1">
      <alignment horizontal="center" vertical="center" wrapText="1"/>
    </xf>
    <xf numFmtId="164" fontId="14" fillId="0" borderId="26" xfId="2" applyNumberFormat="1" applyFont="1" applyBorder="1" applyAlignment="1">
      <alignment horizontal="right" vertical="center" wrapText="1"/>
    </xf>
    <xf numFmtId="164" fontId="14" fillId="0" borderId="27" xfId="2" applyNumberFormat="1" applyFont="1" applyBorder="1" applyAlignment="1">
      <alignment horizontal="right" vertical="center" wrapText="1"/>
    </xf>
    <xf numFmtId="0" fontId="14" fillId="0" borderId="28" xfId="2" applyFont="1" applyFill="1" applyBorder="1" applyAlignment="1" applyProtection="1">
      <alignment horizontal="center" vertical="center" wrapText="1"/>
      <protection locked="0"/>
    </xf>
    <xf numFmtId="164" fontId="14" fillId="0" borderId="29" xfId="2" applyNumberFormat="1" applyFont="1" applyBorder="1" applyAlignment="1">
      <alignment horizontal="right" vertical="center" wrapText="1"/>
    </xf>
    <xf numFmtId="164" fontId="14" fillId="0" borderId="30" xfId="2" applyNumberFormat="1" applyFont="1" applyBorder="1" applyAlignment="1">
      <alignment horizontal="right" vertical="center" wrapText="1"/>
    </xf>
    <xf numFmtId="0" fontId="14" fillId="0" borderId="31" xfId="2" applyFont="1" applyFill="1" applyBorder="1" applyAlignment="1" applyProtection="1">
      <alignment horizontal="center" vertical="center" wrapText="1"/>
      <protection locked="0"/>
    </xf>
    <xf numFmtId="164" fontId="14" fillId="0" borderId="32" xfId="2" applyNumberFormat="1" applyFont="1" applyBorder="1" applyAlignment="1">
      <alignment horizontal="right" vertical="center" wrapText="1"/>
    </xf>
    <xf numFmtId="164" fontId="14" fillId="0" borderId="33" xfId="2" applyNumberFormat="1" applyFont="1" applyBorder="1" applyAlignment="1">
      <alignment horizontal="right" vertical="center" wrapText="1"/>
    </xf>
    <xf numFmtId="0" fontId="14" fillId="0" borderId="34" xfId="2" applyFont="1" applyFill="1" applyBorder="1" applyAlignment="1" applyProtection="1">
      <alignment horizontal="center" vertical="center" wrapText="1"/>
      <protection locked="0"/>
    </xf>
    <xf numFmtId="0" fontId="12" fillId="0" borderId="0" xfId="2" applyFont="1" applyBorder="1" applyAlignment="1">
      <alignment horizontal="center" vertical="center" wrapText="1"/>
    </xf>
    <xf numFmtId="0" fontId="15" fillId="5" borderId="35" xfId="2" applyFont="1" applyFill="1" applyBorder="1" applyAlignment="1" applyProtection="1">
      <alignment horizontal="center" vertical="center" wrapText="1"/>
      <protection locked="0"/>
    </xf>
    <xf numFmtId="0" fontId="15" fillId="5" borderId="36" xfId="2" applyFont="1" applyFill="1" applyBorder="1" applyAlignment="1" applyProtection="1">
      <alignment horizontal="center" vertical="center" wrapText="1"/>
      <protection locked="0"/>
    </xf>
    <xf numFmtId="0" fontId="12" fillId="0" borderId="0" xfId="2" applyFont="1" applyAlignment="1">
      <alignment horizontal="center"/>
    </xf>
    <xf numFmtId="0" fontId="17" fillId="0" borderId="0" xfId="2" applyFont="1" applyAlignment="1"/>
    <xf numFmtId="0" fontId="18" fillId="0" borderId="0" xfId="2" applyFont="1" applyAlignment="1"/>
    <xf numFmtId="0" fontId="19" fillId="0" borderId="0" xfId="2" applyFont="1" applyAlignment="1"/>
    <xf numFmtId="0" fontId="20" fillId="0" borderId="0" xfId="0" applyFont="1" applyFill="1" applyBorder="1" applyAlignment="1"/>
    <xf numFmtId="3" fontId="13" fillId="0" borderId="8" xfId="0" applyNumberFormat="1" applyFont="1" applyFill="1" applyBorder="1" applyAlignment="1" applyProtection="1">
      <alignment horizontal="right" vertical="center" wrapText="1"/>
      <protection locked="0"/>
    </xf>
    <xf numFmtId="165" fontId="13" fillId="0" borderId="9" xfId="0" applyNumberFormat="1" applyFont="1" applyFill="1" applyBorder="1" applyAlignment="1" applyProtection="1">
      <alignment horizontal="right" vertical="center" wrapText="1"/>
      <protection locked="0"/>
    </xf>
    <xf numFmtId="0" fontId="13" fillId="6" borderId="25" xfId="0" applyFont="1" applyFill="1" applyBorder="1" applyAlignment="1" applyProtection="1">
      <alignment vertical="center" wrapText="1"/>
      <protection locked="0"/>
    </xf>
    <xf numFmtId="165" fontId="11" fillId="0" borderId="38" xfId="0" applyNumberFormat="1" applyFont="1" applyFill="1" applyBorder="1" applyAlignment="1">
      <alignment vertical="center"/>
    </xf>
    <xf numFmtId="165" fontId="14" fillId="0" borderId="30" xfId="0" applyNumberFormat="1" applyFont="1" applyFill="1" applyBorder="1" applyAlignment="1">
      <alignment vertical="center"/>
    </xf>
    <xf numFmtId="165" fontId="11" fillId="0" borderId="30" xfId="0" applyNumberFormat="1" applyFont="1" applyFill="1" applyBorder="1" applyAlignment="1">
      <alignment vertical="center"/>
    </xf>
    <xf numFmtId="0" fontId="14" fillId="0" borderId="31" xfId="0" applyFont="1" applyFill="1" applyBorder="1" applyAlignment="1">
      <alignment horizontal="left" vertical="center"/>
    </xf>
    <xf numFmtId="165" fontId="14" fillId="0" borderId="38" xfId="4" applyNumberFormat="1" applyFont="1" applyFill="1" applyBorder="1" applyAlignment="1">
      <alignment vertical="center"/>
    </xf>
    <xf numFmtId="165" fontId="11" fillId="0" borderId="39" xfId="0" applyNumberFormat="1" applyFont="1" applyFill="1" applyBorder="1" applyAlignment="1">
      <alignment vertical="center"/>
    </xf>
    <xf numFmtId="0" fontId="14" fillId="0" borderId="40" xfId="0" applyFont="1" applyFill="1" applyBorder="1" applyAlignment="1">
      <alignment horizontal="left" vertical="center"/>
    </xf>
    <xf numFmtId="0" fontId="21" fillId="7" borderId="41" xfId="4" applyFont="1" applyFill="1" applyBorder="1" applyAlignment="1">
      <alignment horizontal="center" vertical="center" wrapText="1"/>
    </xf>
    <xf numFmtId="0" fontId="21" fillId="7" borderId="42" xfId="3" applyFont="1" applyFill="1" applyBorder="1" applyAlignment="1">
      <alignment horizontal="center" vertical="center" wrapText="1"/>
    </xf>
    <xf numFmtId="0" fontId="21" fillId="7" borderId="42" xfId="3" applyFont="1" applyFill="1" applyBorder="1" applyAlignment="1">
      <alignment horizontal="left" vertical="center" wrapText="1"/>
    </xf>
    <xf numFmtId="165" fontId="20" fillId="0" borderId="0" xfId="0" applyNumberFormat="1" applyFont="1" applyFill="1" applyBorder="1" applyAlignment="1"/>
    <xf numFmtId="0" fontId="3" fillId="0" borderId="0" xfId="5" applyFont="1" applyFill="1" applyBorder="1"/>
    <xf numFmtId="3" fontId="22" fillId="0" borderId="0" xfId="5" applyNumberFormat="1" applyFont="1" applyFill="1" applyBorder="1"/>
    <xf numFmtId="3" fontId="13" fillId="0" borderId="8" xfId="6" applyNumberFormat="1" applyFont="1" applyFill="1" applyBorder="1" applyAlignment="1">
      <alignment vertical="center"/>
    </xf>
    <xf numFmtId="0" fontId="13" fillId="8" borderId="43" xfId="4" applyFont="1" applyFill="1" applyBorder="1" applyAlignment="1">
      <alignment vertical="center"/>
    </xf>
    <xf numFmtId="165" fontId="14" fillId="0" borderId="29" xfId="4" applyNumberFormat="1" applyFont="1" applyFill="1" applyBorder="1" applyAlignment="1">
      <alignment vertical="center"/>
    </xf>
    <xf numFmtId="165" fontId="14" fillId="0" borderId="30" xfId="4" applyNumberFormat="1" applyFont="1" applyFill="1" applyBorder="1" applyAlignment="1">
      <alignment vertical="center"/>
    </xf>
    <xf numFmtId="0" fontId="14" fillId="8" borderId="44" xfId="4" applyFont="1" applyFill="1" applyBorder="1" applyAlignment="1">
      <alignment vertical="center"/>
    </xf>
    <xf numFmtId="0" fontId="21" fillId="7" borderId="42" xfId="4" applyFont="1" applyFill="1" applyBorder="1" applyAlignment="1">
      <alignment horizontal="center" vertical="center" wrapText="1"/>
    </xf>
    <xf numFmtId="0" fontId="21" fillId="7" borderId="45" xfId="4" applyFont="1" applyFill="1" applyBorder="1" applyAlignment="1">
      <alignment horizontal="left" vertical="center" wrapText="1"/>
    </xf>
    <xf numFmtId="3" fontId="23" fillId="0" borderId="0" xfId="0" applyNumberFormat="1" applyFont="1" applyFill="1" applyBorder="1" applyAlignment="1">
      <alignment horizontal="right" vertical="center"/>
    </xf>
    <xf numFmtId="0" fontId="23" fillId="0" borderId="0" xfId="0" applyFont="1" applyFill="1" applyBorder="1" applyAlignment="1">
      <alignment vertical="center"/>
    </xf>
    <xf numFmtId="165" fontId="13" fillId="8" borderId="8" xfId="6" applyNumberFormat="1" applyFont="1" applyFill="1" applyBorder="1" applyAlignment="1">
      <alignment vertical="center"/>
    </xf>
    <xf numFmtId="165" fontId="13" fillId="8" borderId="9" xfId="6" applyNumberFormat="1" applyFont="1" applyFill="1" applyBorder="1" applyAlignment="1">
      <alignment vertical="center"/>
    </xf>
    <xf numFmtId="165" fontId="14" fillId="8" borderId="29" xfId="4" applyNumberFormat="1" applyFont="1" applyFill="1" applyBorder="1" applyAlignment="1">
      <alignment vertical="center"/>
    </xf>
    <xf numFmtId="165" fontId="14" fillId="8" borderId="30" xfId="4" applyNumberFormat="1" applyFont="1" applyFill="1" applyBorder="1" applyAlignment="1">
      <alignment vertical="center"/>
    </xf>
    <xf numFmtId="165" fontId="13" fillId="8" borderId="29" xfId="4" applyNumberFormat="1" applyFont="1" applyFill="1" applyBorder="1" applyAlignment="1">
      <alignment vertical="center"/>
    </xf>
    <xf numFmtId="165" fontId="13" fillId="0" borderId="30" xfId="4" applyNumberFormat="1" applyFont="1" applyFill="1" applyBorder="1" applyAlignment="1">
      <alignment vertical="center"/>
    </xf>
    <xf numFmtId="165" fontId="13" fillId="8" borderId="30" xfId="4" applyNumberFormat="1" applyFont="1" applyFill="1" applyBorder="1" applyAlignment="1">
      <alignment vertical="center"/>
    </xf>
    <xf numFmtId="0" fontId="13" fillId="8" borderId="44" xfId="4" applyFont="1" applyFill="1" applyBorder="1" applyAlignment="1">
      <alignment vertical="center"/>
    </xf>
    <xf numFmtId="165" fontId="13" fillId="0" borderId="8" xfId="6" applyNumberFormat="1" applyFont="1" applyFill="1" applyBorder="1" applyAlignment="1">
      <alignment vertical="center"/>
    </xf>
    <xf numFmtId="165" fontId="13" fillId="0" borderId="9" xfId="6" applyNumberFormat="1" applyFont="1" applyFill="1" applyBorder="1" applyAlignment="1">
      <alignment vertical="center"/>
    </xf>
    <xf numFmtId="0" fontId="14" fillId="8" borderId="44" xfId="4" applyFont="1" applyFill="1" applyBorder="1" applyAlignment="1">
      <alignment horizontal="left" vertical="center" indent="3"/>
    </xf>
    <xf numFmtId="0" fontId="14" fillId="8" borderId="44" xfId="4" quotePrefix="1" applyFont="1" applyFill="1" applyBorder="1" applyAlignment="1">
      <alignment vertical="center"/>
    </xf>
    <xf numFmtId="0" fontId="24" fillId="0" borderId="0" xfId="5" applyFont="1" applyFill="1" applyBorder="1"/>
    <xf numFmtId="0" fontId="22" fillId="0" borderId="0" xfId="0" applyFont="1" applyFill="1" applyBorder="1" applyAlignment="1"/>
    <xf numFmtId="0" fontId="22" fillId="0" borderId="0" xfId="0" applyFont="1" applyFill="1" applyBorder="1" applyAlignment="1">
      <alignment horizontal="center"/>
    </xf>
    <xf numFmtId="167" fontId="22" fillId="0" borderId="46" xfId="0" applyNumberFormat="1" applyFont="1" applyFill="1" applyBorder="1" applyAlignment="1">
      <alignment horizontal="center" vertical="center"/>
    </xf>
    <xf numFmtId="167" fontId="22" fillId="0" borderId="47" xfId="0" applyNumberFormat="1" applyFont="1" applyFill="1" applyBorder="1" applyAlignment="1">
      <alignment horizontal="center" vertical="center"/>
    </xf>
    <xf numFmtId="4" fontId="26" fillId="7" borderId="48" xfId="0" applyNumberFormat="1" applyFont="1" applyFill="1" applyBorder="1" applyAlignment="1">
      <alignment horizontal="center" vertical="center" wrapText="1"/>
    </xf>
    <xf numFmtId="4" fontId="27" fillId="0" borderId="49" xfId="0" applyNumberFormat="1" applyFont="1" applyFill="1" applyBorder="1" applyAlignment="1">
      <alignment horizontal="center" vertical="center" wrapText="1"/>
    </xf>
    <xf numFmtId="4" fontId="27" fillId="0" borderId="50" xfId="0" applyNumberFormat="1" applyFont="1" applyFill="1" applyBorder="1" applyAlignment="1">
      <alignment horizontal="center" vertical="center" wrapText="1"/>
    </xf>
    <xf numFmtId="4" fontId="26" fillId="7" borderId="51" xfId="0" applyNumberFormat="1" applyFont="1" applyFill="1" applyBorder="1" applyAlignment="1">
      <alignment horizontal="center" vertical="center" wrapText="1"/>
    </xf>
    <xf numFmtId="167" fontId="22" fillId="8" borderId="52" xfId="0" applyNumberFormat="1" applyFont="1" applyFill="1" applyBorder="1" applyAlignment="1">
      <alignment horizontal="center" vertical="center"/>
    </xf>
    <xf numFmtId="167" fontId="22" fillId="8" borderId="53" xfId="0" applyNumberFormat="1" applyFont="1" applyFill="1" applyBorder="1" applyAlignment="1">
      <alignment horizontal="center" vertical="center"/>
    </xf>
    <xf numFmtId="167" fontId="22" fillId="8" borderId="54" xfId="0" applyNumberFormat="1" applyFont="1" applyFill="1" applyBorder="1" applyAlignment="1">
      <alignment horizontal="center" vertical="center"/>
    </xf>
    <xf numFmtId="4" fontId="26" fillId="8" borderId="55" xfId="0" applyNumberFormat="1" applyFont="1" applyFill="1" applyBorder="1" applyAlignment="1">
      <alignment horizontal="center" vertical="center" wrapText="1"/>
    </xf>
    <xf numFmtId="4" fontId="27" fillId="0" borderId="56" xfId="0" applyNumberFormat="1" applyFont="1" applyFill="1" applyBorder="1" applyAlignment="1">
      <alignment horizontal="center" vertical="center" wrapText="1"/>
    </xf>
    <xf numFmtId="4" fontId="27" fillId="0" borderId="57" xfId="0" applyNumberFormat="1" applyFont="1" applyFill="1" applyBorder="1" applyAlignment="1">
      <alignment horizontal="center" vertical="center" wrapText="1"/>
    </xf>
    <xf numFmtId="4" fontId="26" fillId="7" borderId="58" xfId="0" applyNumberFormat="1" applyFont="1" applyFill="1" applyBorder="1" applyAlignment="1">
      <alignment horizontal="center" vertical="center" wrapText="1"/>
    </xf>
    <xf numFmtId="0" fontId="28" fillId="0" borderId="0" xfId="0" applyFont="1" applyFill="1" applyBorder="1" applyAlignment="1"/>
    <xf numFmtId="0" fontId="0" fillId="0" borderId="0" xfId="0" applyFont="1" applyFill="1" applyBorder="1" applyAlignment="1"/>
    <xf numFmtId="0" fontId="22" fillId="0" borderId="0" xfId="0" applyFont="1" applyFill="1" applyBorder="1" applyAlignment="1">
      <alignment vertical="center"/>
    </xf>
    <xf numFmtId="165" fontId="11" fillId="0" borderId="59" xfId="0" applyNumberFormat="1" applyFont="1" applyFill="1" applyBorder="1" applyAlignment="1">
      <alignment vertical="center"/>
    </xf>
    <xf numFmtId="165" fontId="11" fillId="0" borderId="60" xfId="0" applyNumberFormat="1" applyFont="1" applyFill="1" applyBorder="1" applyAlignment="1">
      <alignment vertical="center"/>
    </xf>
    <xf numFmtId="4" fontId="11" fillId="0" borderId="61" xfId="0" applyNumberFormat="1" applyFont="1" applyFill="1" applyBorder="1" applyAlignment="1">
      <alignment vertical="center"/>
    </xf>
    <xf numFmtId="165" fontId="11" fillId="0" borderId="62" xfId="0" applyNumberFormat="1" applyFont="1" applyFill="1" applyBorder="1" applyAlignment="1">
      <alignment vertical="center"/>
    </xf>
    <xf numFmtId="4" fontId="11" fillId="0" borderId="31" xfId="0" applyNumberFormat="1" applyFont="1" applyFill="1" applyBorder="1" applyAlignment="1">
      <alignment vertical="center"/>
    </xf>
    <xf numFmtId="165" fontId="11" fillId="0" borderId="63" xfId="0" applyNumberFormat="1" applyFont="1" applyFill="1" applyBorder="1" applyAlignment="1">
      <alignment vertical="center"/>
    </xf>
    <xf numFmtId="4" fontId="11" fillId="0" borderId="40" xfId="0" applyNumberFormat="1" applyFont="1" applyFill="1" applyBorder="1" applyAlignment="1">
      <alignment vertical="center"/>
    </xf>
    <xf numFmtId="1" fontId="21" fillId="10" borderId="64" xfId="0" applyNumberFormat="1" applyFont="1" applyFill="1" applyBorder="1" applyAlignment="1">
      <alignment horizontal="center" vertical="center" wrapText="1"/>
    </xf>
    <xf numFmtId="1" fontId="21" fillId="10" borderId="65" xfId="0" applyNumberFormat="1" applyFont="1" applyFill="1" applyBorder="1" applyAlignment="1">
      <alignment horizontal="center" vertical="center" wrapText="1"/>
    </xf>
    <xf numFmtId="0" fontId="11" fillId="0" borderId="0" xfId="2" applyFont="1" applyAlignment="1">
      <alignment vertical="center"/>
    </xf>
    <xf numFmtId="0" fontId="16" fillId="0" borderId="0" xfId="2" applyFont="1" applyAlignment="1">
      <alignment vertical="center"/>
    </xf>
    <xf numFmtId="4" fontId="12" fillId="0" borderId="8" xfId="2" applyNumberFormat="1" applyFont="1" applyBorder="1" applyAlignment="1">
      <alignment horizontal="right" vertical="center" wrapText="1"/>
    </xf>
    <xf numFmtId="4" fontId="12" fillId="0" borderId="9" xfId="2" applyNumberFormat="1" applyFont="1" applyBorder="1" applyAlignment="1">
      <alignment horizontal="right" vertical="center" wrapText="1"/>
    </xf>
    <xf numFmtId="0" fontId="12" fillId="0" borderId="25" xfId="2" applyFont="1" applyFill="1" applyBorder="1" applyAlignment="1" applyProtection="1">
      <alignment vertical="center" wrapText="1"/>
      <protection locked="0"/>
    </xf>
    <xf numFmtId="164" fontId="11" fillId="0" borderId="26" xfId="2" applyNumberFormat="1" applyFont="1" applyFill="1" applyBorder="1" applyAlignment="1">
      <alignment horizontal="right" vertical="center" wrapText="1"/>
    </xf>
    <xf numFmtId="164" fontId="11" fillId="0" borderId="27" xfId="2" applyNumberFormat="1" applyFont="1" applyBorder="1" applyAlignment="1">
      <alignment horizontal="right" vertical="center" wrapText="1"/>
    </xf>
    <xf numFmtId="0" fontId="29" fillId="0" borderId="28" xfId="2" applyFont="1" applyFill="1" applyBorder="1" applyAlignment="1" applyProtection="1">
      <alignment horizontal="center" vertical="center" wrapText="1"/>
      <protection locked="0"/>
    </xf>
    <xf numFmtId="164" fontId="11" fillId="0" borderId="29" xfId="2" applyNumberFormat="1" applyFont="1" applyFill="1" applyBorder="1" applyAlignment="1">
      <alignment horizontal="right" vertical="center" wrapText="1"/>
    </xf>
    <xf numFmtId="164" fontId="11" fillId="0" borderId="30" xfId="2" applyNumberFormat="1" applyFont="1" applyBorder="1" applyAlignment="1">
      <alignment horizontal="right" vertical="center" wrapText="1"/>
    </xf>
    <xf numFmtId="0" fontId="11" fillId="0" borderId="31" xfId="2" applyFont="1" applyFill="1" applyBorder="1" applyAlignment="1" applyProtection="1">
      <alignment horizontal="center" vertical="center" wrapText="1"/>
      <protection locked="0"/>
    </xf>
    <xf numFmtId="49" fontId="11" fillId="0" borderId="30" xfId="2" applyNumberFormat="1" applyFont="1" applyBorder="1" applyAlignment="1">
      <alignment horizontal="right" vertical="center" wrapText="1"/>
    </xf>
    <xf numFmtId="164" fontId="11" fillId="0" borderId="32" xfId="2" applyNumberFormat="1" applyFont="1" applyFill="1" applyBorder="1" applyAlignment="1">
      <alignment horizontal="right" vertical="center" wrapText="1"/>
    </xf>
    <xf numFmtId="164" fontId="11" fillId="0" borderId="33" xfId="2" applyNumberFormat="1" applyFont="1" applyBorder="1" applyAlignment="1">
      <alignment horizontal="right" vertical="center" wrapText="1"/>
    </xf>
    <xf numFmtId="0" fontId="11" fillId="0" borderId="34" xfId="2" applyFont="1" applyFill="1" applyBorder="1" applyAlignment="1" applyProtection="1">
      <alignment horizontal="center" vertical="center" wrapText="1"/>
      <protection locked="0"/>
    </xf>
    <xf numFmtId="165" fontId="30" fillId="0" borderId="0" xfId="2" applyNumberFormat="1" applyFont="1" applyAlignment="1">
      <alignment vertical="center"/>
    </xf>
    <xf numFmtId="0" fontId="30" fillId="0" borderId="0" xfId="2" applyFont="1" applyAlignment="1">
      <alignment vertical="center"/>
    </xf>
    <xf numFmtId="0" fontId="31" fillId="0" borderId="0" xfId="2" applyFont="1" applyAlignment="1">
      <alignment vertical="center"/>
    </xf>
    <xf numFmtId="0" fontId="31" fillId="0" borderId="0" xfId="2" applyFont="1" applyAlignment="1">
      <alignment horizontal="right" vertical="center"/>
    </xf>
    <xf numFmtId="165" fontId="13" fillId="0" borderId="43" xfId="2" applyNumberFormat="1" applyFont="1" applyFill="1" applyBorder="1" applyAlignment="1" applyProtection="1">
      <alignment horizontal="right" vertical="center" wrapText="1"/>
      <protection locked="0"/>
    </xf>
    <xf numFmtId="165" fontId="13" fillId="0" borderId="9" xfId="2" applyNumberFormat="1" applyFont="1" applyFill="1" applyBorder="1" applyAlignment="1" applyProtection="1">
      <alignment horizontal="right" vertical="center" wrapText="1"/>
      <protection locked="0"/>
    </xf>
    <xf numFmtId="0" fontId="13" fillId="0" borderId="25" xfId="2" applyFont="1" applyFill="1" applyBorder="1" applyAlignment="1" applyProtection="1">
      <alignment horizontal="left" vertical="center"/>
      <protection locked="0"/>
    </xf>
    <xf numFmtId="165" fontId="14" fillId="0" borderId="70" xfId="2" applyNumberFormat="1" applyFont="1" applyFill="1" applyBorder="1" applyAlignment="1" applyProtection="1">
      <alignment horizontal="right" vertical="center" wrapText="1"/>
      <protection locked="0"/>
    </xf>
    <xf numFmtId="165" fontId="14" fillId="0" borderId="27" xfId="2" applyNumberFormat="1" applyFont="1" applyFill="1" applyBorder="1" applyAlignment="1" applyProtection="1">
      <alignment horizontal="right" vertical="center" wrapText="1"/>
      <protection locked="0"/>
    </xf>
    <xf numFmtId="0" fontId="14" fillId="0" borderId="28" xfId="2" applyFont="1" applyFill="1" applyBorder="1" applyAlignment="1" applyProtection="1">
      <alignment horizontal="center" vertical="center"/>
      <protection locked="0"/>
    </xf>
    <xf numFmtId="165" fontId="14" fillId="0" borderId="44" xfId="2" applyNumberFormat="1" applyFont="1" applyFill="1" applyBorder="1" applyAlignment="1" applyProtection="1">
      <alignment horizontal="right" vertical="center" wrapText="1"/>
      <protection locked="0"/>
    </xf>
    <xf numFmtId="165" fontId="14" fillId="0" borderId="30" xfId="2" applyNumberFormat="1" applyFont="1" applyFill="1" applyBorder="1" applyAlignment="1" applyProtection="1">
      <alignment horizontal="right" vertical="center" wrapText="1"/>
      <protection locked="0"/>
    </xf>
    <xf numFmtId="0" fontId="14" fillId="0" borderId="31" xfId="2" applyFont="1" applyFill="1" applyBorder="1" applyAlignment="1" applyProtection="1">
      <alignment horizontal="center" vertical="center"/>
      <protection locked="0"/>
    </xf>
    <xf numFmtId="4" fontId="11" fillId="0" borderId="0" xfId="2" applyNumberFormat="1" applyFont="1" applyAlignment="1">
      <alignment vertical="center"/>
    </xf>
    <xf numFmtId="165" fontId="11" fillId="0" borderId="0" xfId="2" applyNumberFormat="1" applyFont="1" applyAlignment="1">
      <alignment vertical="center"/>
    </xf>
    <xf numFmtId="165" fontId="14" fillId="0" borderId="71" xfId="2" applyNumberFormat="1" applyFont="1" applyFill="1" applyBorder="1" applyAlignment="1" applyProtection="1">
      <alignment horizontal="right" vertical="center" wrapText="1"/>
      <protection locked="0"/>
    </xf>
    <xf numFmtId="165" fontId="14" fillId="0" borderId="72" xfId="2" applyNumberFormat="1" applyFont="1" applyFill="1" applyBorder="1" applyAlignment="1" applyProtection="1">
      <alignment horizontal="right" vertical="center" wrapText="1"/>
      <protection locked="0"/>
    </xf>
    <xf numFmtId="0" fontId="14" fillId="0" borderId="73" xfId="2" applyFont="1" applyFill="1" applyBorder="1" applyAlignment="1" applyProtection="1">
      <alignment horizontal="center" vertical="center"/>
      <protection locked="0"/>
    </xf>
    <xf numFmtId="0" fontId="32" fillId="5" borderId="75" xfId="2" applyFont="1" applyFill="1" applyBorder="1" applyAlignment="1" applyProtection="1">
      <alignment horizontal="center" vertical="center" wrapText="1"/>
      <protection locked="0"/>
    </xf>
    <xf numFmtId="0" fontId="15" fillId="5" borderId="76" xfId="2" applyFont="1" applyFill="1" applyBorder="1" applyAlignment="1" applyProtection="1">
      <alignment horizontal="center" vertical="center"/>
      <protection locked="0"/>
    </xf>
    <xf numFmtId="0" fontId="15" fillId="5" borderId="23" xfId="2" applyFont="1" applyFill="1" applyBorder="1" applyAlignment="1" applyProtection="1">
      <alignment horizontal="center" vertical="center"/>
      <protection locked="0"/>
    </xf>
    <xf numFmtId="0" fontId="11" fillId="0" borderId="0" xfId="2" applyFont="1" applyBorder="1" applyAlignment="1">
      <alignment vertical="center"/>
    </xf>
    <xf numFmtId="0" fontId="11" fillId="0" borderId="0" xfId="2" applyFont="1" applyFill="1" applyAlignment="1">
      <alignment vertical="center"/>
    </xf>
    <xf numFmtId="3" fontId="11" fillId="0" borderId="0" xfId="2" applyNumberFormat="1" applyFont="1" applyFill="1" applyAlignment="1">
      <alignment vertical="center"/>
    </xf>
    <xf numFmtId="0" fontId="22" fillId="0" borderId="31" xfId="2" applyFont="1" applyFill="1" applyBorder="1" applyAlignment="1">
      <alignment horizontal="center" vertical="center"/>
    </xf>
    <xf numFmtId="0" fontId="16" fillId="0" borderId="0" xfId="2" applyFont="1" applyFill="1" applyAlignment="1">
      <alignment vertical="center"/>
    </xf>
    <xf numFmtId="0" fontId="11" fillId="0" borderId="0" xfId="2" applyFont="1" applyFill="1" applyBorder="1" applyAlignment="1">
      <alignment vertical="center"/>
    </xf>
    <xf numFmtId="0" fontId="11" fillId="0" borderId="49" xfId="0" applyFont="1" applyBorder="1" applyAlignment="1">
      <alignment horizontal="right" vertical="center"/>
    </xf>
    <xf numFmtId="0" fontId="11" fillId="0" borderId="44" xfId="2" applyFont="1" applyFill="1" applyBorder="1" applyAlignment="1">
      <alignment horizontal="right" vertical="center"/>
    </xf>
    <xf numFmtId="0" fontId="11" fillId="0" borderId="31" xfId="2" applyFont="1" applyFill="1" applyBorder="1" applyAlignment="1">
      <alignment vertical="center"/>
    </xf>
    <xf numFmtId="0" fontId="11" fillId="0" borderId="78" xfId="0" applyFont="1" applyBorder="1" applyAlignment="1">
      <alignment horizontal="right" vertical="center"/>
    </xf>
    <xf numFmtId="0" fontId="12" fillId="0" borderId="0" xfId="2" applyFont="1" applyFill="1" applyBorder="1" applyAlignment="1">
      <alignment horizontal="left" vertical="center"/>
    </xf>
    <xf numFmtId="0" fontId="11" fillId="0" borderId="30" xfId="2" applyFont="1" applyFill="1" applyBorder="1" applyAlignment="1">
      <alignment vertical="center"/>
    </xf>
    <xf numFmtId="0" fontId="22" fillId="0" borderId="79" xfId="2" applyFont="1" applyFill="1" applyBorder="1" applyAlignment="1">
      <alignment horizontal="center" vertical="center"/>
    </xf>
    <xf numFmtId="0" fontId="15" fillId="5" borderId="35" xfId="3" applyFont="1" applyFill="1" applyBorder="1" applyAlignment="1">
      <alignment horizontal="right" vertical="center" wrapText="1"/>
    </xf>
    <xf numFmtId="0" fontId="15" fillId="5" borderId="36" xfId="3" applyFont="1" applyFill="1" applyBorder="1" applyAlignment="1">
      <alignment vertical="center"/>
    </xf>
    <xf numFmtId="0" fontId="15" fillId="5" borderId="36" xfId="3" applyFont="1" applyFill="1" applyBorder="1" applyAlignment="1">
      <alignment horizontal="center" vertical="center" wrapText="1"/>
    </xf>
    <xf numFmtId="0" fontId="12" fillId="0" borderId="0" xfId="2" applyFont="1" applyFill="1" applyAlignment="1">
      <alignment vertical="center"/>
    </xf>
    <xf numFmtId="165" fontId="33" fillId="0" borderId="0" xfId="2" applyNumberFormat="1" applyFont="1" applyFill="1" applyAlignment="1">
      <alignment vertical="center"/>
    </xf>
    <xf numFmtId="0" fontId="33" fillId="0" borderId="0" xfId="2" applyFont="1" applyFill="1" applyAlignment="1">
      <alignment horizontal="right" vertical="center"/>
    </xf>
    <xf numFmtId="168" fontId="11" fillId="0" borderId="0" xfId="2" applyNumberFormat="1" applyFont="1" applyFill="1" applyAlignment="1">
      <alignment vertical="center"/>
    </xf>
    <xf numFmtId="165" fontId="31" fillId="0" borderId="0" xfId="2" applyNumberFormat="1" applyFont="1" applyFill="1" applyAlignment="1">
      <alignment vertical="center"/>
    </xf>
    <xf numFmtId="0" fontId="31" fillId="0" borderId="0" xfId="2" applyFont="1" applyFill="1" applyAlignment="1">
      <alignment horizontal="right" vertical="center"/>
    </xf>
    <xf numFmtId="3" fontId="11" fillId="0" borderId="0" xfId="2" applyNumberFormat="1" applyFont="1" applyBorder="1" applyAlignment="1">
      <alignment vertical="center"/>
    </xf>
    <xf numFmtId="10" fontId="11" fillId="0" borderId="0" xfId="2" applyNumberFormat="1" applyFont="1" applyAlignment="1">
      <alignment vertical="center"/>
    </xf>
    <xf numFmtId="165" fontId="31" fillId="0" borderId="0" xfId="2" applyNumberFormat="1" applyFont="1" applyAlignment="1">
      <alignment vertical="center"/>
    </xf>
    <xf numFmtId="3" fontId="11" fillId="0" borderId="0" xfId="2" applyNumberFormat="1" applyFont="1" applyFill="1" applyBorder="1" applyAlignment="1">
      <alignment vertical="center"/>
    </xf>
    <xf numFmtId="10" fontId="11" fillId="0" borderId="0" xfId="2" applyNumberFormat="1" applyFont="1" applyFill="1" applyBorder="1" applyAlignment="1">
      <alignment vertical="center"/>
    </xf>
    <xf numFmtId="2" fontId="22" fillId="0" borderId="44" xfId="2" applyNumberFormat="1" applyFont="1" applyFill="1" applyBorder="1" applyAlignment="1">
      <alignment horizontal="right" vertical="center"/>
    </xf>
    <xf numFmtId="165" fontId="22" fillId="0" borderId="30" xfId="2" applyNumberFormat="1" applyFont="1" applyFill="1" applyBorder="1" applyAlignment="1">
      <alignment vertical="center"/>
    </xf>
    <xf numFmtId="0" fontId="22" fillId="0" borderId="31" xfId="2" applyFont="1" applyFill="1" applyBorder="1" applyAlignment="1">
      <alignment vertical="center"/>
    </xf>
    <xf numFmtId="0" fontId="22" fillId="0" borderId="30" xfId="2" applyFont="1" applyFill="1" applyBorder="1" applyAlignment="1">
      <alignment vertical="center"/>
    </xf>
    <xf numFmtId="0" fontId="11" fillId="0" borderId="80" xfId="2" applyFont="1" applyFill="1" applyBorder="1" applyAlignment="1">
      <alignment vertical="center"/>
    </xf>
    <xf numFmtId="2" fontId="22" fillId="0" borderId="81" xfId="2" applyNumberFormat="1" applyFont="1" applyFill="1" applyBorder="1" applyAlignment="1">
      <alignment horizontal="right" vertical="center"/>
    </xf>
    <xf numFmtId="165" fontId="22" fillId="0" borderId="80" xfId="2" applyNumberFormat="1" applyFont="1" applyFill="1" applyBorder="1" applyAlignment="1">
      <alignment vertical="center"/>
    </xf>
    <xf numFmtId="3" fontId="12" fillId="0" borderId="0" xfId="2" applyNumberFormat="1" applyFont="1" applyFill="1" applyBorder="1" applyAlignment="1">
      <alignment vertical="center" wrapText="1"/>
    </xf>
    <xf numFmtId="0" fontId="12" fillId="0" borderId="0" xfId="2" applyFont="1" applyFill="1" applyBorder="1" applyAlignment="1">
      <alignment horizontal="center" vertical="center" wrapText="1"/>
    </xf>
    <xf numFmtId="0" fontId="12" fillId="0" borderId="0" xfId="2" applyFont="1" applyFill="1" applyBorder="1" applyAlignment="1">
      <alignment horizontal="right" vertical="center" wrapText="1"/>
    </xf>
    <xf numFmtId="14" fontId="34" fillId="5" borderId="83" xfId="2" applyNumberFormat="1" applyFont="1" applyFill="1" applyBorder="1" applyAlignment="1">
      <alignment horizontal="right" vertical="center" wrapText="1"/>
    </xf>
    <xf numFmtId="3" fontId="11" fillId="0" borderId="0" xfId="2" applyNumberFormat="1" applyFont="1" applyFill="1" applyAlignment="1">
      <alignment vertical="center" wrapText="1"/>
    </xf>
    <xf numFmtId="0" fontId="11" fillId="0" borderId="0" xfId="2" applyFont="1" applyFill="1" applyAlignment="1">
      <alignment horizontal="center" vertical="center" wrapText="1"/>
    </xf>
    <xf numFmtId="0" fontId="34" fillId="5" borderId="87" xfId="2" applyFont="1" applyFill="1" applyBorder="1" applyAlignment="1">
      <alignment horizontal="right" vertical="center" wrapText="1"/>
    </xf>
    <xf numFmtId="3" fontId="11" fillId="12" borderId="0" xfId="2" applyNumberFormat="1" applyFont="1" applyFill="1" applyAlignment="1">
      <alignment vertical="center"/>
    </xf>
    <xf numFmtId="0" fontId="12" fillId="12" borderId="0" xfId="2" applyFont="1" applyFill="1" applyAlignment="1">
      <alignment vertical="center"/>
    </xf>
    <xf numFmtId="0" fontId="11" fillId="0" borderId="0" xfId="3" applyFont="1" applyFill="1" applyAlignment="1">
      <alignment vertical="center"/>
    </xf>
    <xf numFmtId="3" fontId="11" fillId="0" borderId="0" xfId="3" applyNumberFormat="1" applyFont="1" applyFill="1" applyAlignment="1">
      <alignment vertical="center"/>
    </xf>
    <xf numFmtId="0" fontId="14" fillId="0" borderId="88" xfId="3" applyFont="1" applyFill="1" applyBorder="1" applyAlignment="1">
      <alignment horizontal="right" vertical="center"/>
    </xf>
    <xf numFmtId="0" fontId="14" fillId="0" borderId="89" xfId="3" applyFont="1" applyFill="1" applyBorder="1" applyAlignment="1">
      <alignment horizontal="right" vertical="center"/>
    </xf>
    <xf numFmtId="0" fontId="14" fillId="0" borderId="89" xfId="3" applyFont="1" applyFill="1" applyBorder="1" applyAlignment="1">
      <alignment vertical="center"/>
    </xf>
    <xf numFmtId="0" fontId="14" fillId="0" borderId="90" xfId="3" applyFont="1" applyFill="1" applyBorder="1" applyAlignment="1">
      <alignment horizontal="center" vertical="center"/>
    </xf>
    <xf numFmtId="0" fontId="11" fillId="0" borderId="29" xfId="0" applyFont="1" applyBorder="1" applyAlignment="1">
      <alignment horizontal="right" vertical="center"/>
    </xf>
    <xf numFmtId="0" fontId="11" fillId="0" borderId="30" xfId="0" applyFont="1" applyBorder="1" applyAlignment="1">
      <alignment horizontal="right" vertical="center"/>
    </xf>
    <xf numFmtId="0" fontId="14" fillId="0" borderId="27" xfId="3" applyFont="1" applyFill="1" applyBorder="1" applyAlignment="1">
      <alignment vertical="center"/>
    </xf>
    <xf numFmtId="0" fontId="14" fillId="0" borderId="28" xfId="3" applyFont="1" applyFill="1" applyBorder="1" applyAlignment="1">
      <alignment horizontal="center" vertical="center"/>
    </xf>
    <xf numFmtId="0" fontId="14" fillId="0" borderId="30" xfId="3" applyFont="1" applyFill="1" applyBorder="1" applyAlignment="1">
      <alignment vertical="center"/>
    </xf>
    <xf numFmtId="0" fontId="14" fillId="0" borderId="31" xfId="3" applyFont="1" applyFill="1" applyBorder="1" applyAlignment="1">
      <alignment horizontal="center" vertical="center"/>
    </xf>
    <xf numFmtId="0" fontId="11" fillId="0" borderId="30" xfId="0" applyFont="1" applyBorder="1" applyAlignment="1">
      <alignment vertical="center"/>
    </xf>
    <xf numFmtId="0" fontId="14" fillId="0" borderId="29" xfId="3" applyFont="1" applyFill="1" applyBorder="1" applyAlignment="1">
      <alignment horizontal="right" vertical="center"/>
    </xf>
    <xf numFmtId="0" fontId="14" fillId="0" borderId="30" xfId="3" applyFont="1" applyFill="1" applyBorder="1" applyAlignment="1">
      <alignment horizontal="right" vertical="center"/>
    </xf>
    <xf numFmtId="0" fontId="11" fillId="0" borderId="38" xfId="0" applyFont="1" applyBorder="1" applyAlignment="1">
      <alignment horizontal="right" vertical="center"/>
    </xf>
    <xf numFmtId="0" fontId="11" fillId="0" borderId="39" xfId="0" applyFont="1" applyBorder="1" applyAlignment="1">
      <alignment horizontal="right" vertical="center"/>
    </xf>
    <xf numFmtId="0" fontId="11" fillId="0" borderId="39" xfId="0" applyFont="1" applyBorder="1" applyAlignment="1">
      <alignment vertical="center"/>
    </xf>
    <xf numFmtId="0" fontId="14" fillId="0" borderId="40" xfId="3" applyFont="1" applyFill="1" applyBorder="1" applyAlignment="1">
      <alignment horizontal="center" vertical="center"/>
    </xf>
    <xf numFmtId="0" fontId="21" fillId="13" borderId="0" xfId="0" applyFont="1" applyFill="1" applyBorder="1" applyAlignment="1">
      <alignment horizontal="right" vertical="center" wrapText="1"/>
    </xf>
    <xf numFmtId="0" fontId="21" fillId="13" borderId="84" xfId="0" applyFont="1" applyFill="1" applyBorder="1" applyAlignment="1">
      <alignment horizontal="right" vertical="center" wrapText="1"/>
    </xf>
    <xf numFmtId="0" fontId="21" fillId="13" borderId="84" xfId="0" applyFont="1" applyFill="1" applyBorder="1" applyAlignment="1">
      <alignment horizontal="center" vertical="center" wrapText="1"/>
    </xf>
    <xf numFmtId="0" fontId="12" fillId="0" borderId="0" xfId="3" applyFont="1" applyFill="1" applyAlignment="1">
      <alignment vertical="center"/>
    </xf>
    <xf numFmtId="0" fontId="11" fillId="0" borderId="0" xfId="3" applyFont="1" applyAlignment="1">
      <alignment vertical="center"/>
    </xf>
    <xf numFmtId="3" fontId="13" fillId="0" borderId="8" xfId="3" applyNumberFormat="1" applyFont="1" applyBorder="1" applyAlignment="1">
      <alignment vertical="center"/>
    </xf>
    <xf numFmtId="3" fontId="13" fillId="0" borderId="9" xfId="3" applyNumberFormat="1" applyFont="1" applyBorder="1" applyAlignment="1">
      <alignment vertical="center"/>
    </xf>
    <xf numFmtId="0" fontId="13" fillId="0" borderId="25" xfId="3" applyFont="1" applyFill="1" applyBorder="1" applyAlignment="1">
      <alignment vertical="center"/>
    </xf>
    <xf numFmtId="3" fontId="14" fillId="0" borderId="29" xfId="3" applyNumberFormat="1" applyFont="1" applyBorder="1" applyAlignment="1">
      <alignment vertical="center"/>
    </xf>
    <xf numFmtId="3" fontId="14" fillId="0" borderId="30" xfId="3" applyNumberFormat="1" applyFont="1" applyBorder="1" applyAlignment="1">
      <alignment vertical="center"/>
    </xf>
    <xf numFmtId="3" fontId="14" fillId="0" borderId="80" xfId="3" applyNumberFormat="1" applyFont="1" applyBorder="1" applyAlignment="1">
      <alignment vertical="center"/>
    </xf>
    <xf numFmtId="0" fontId="14" fillId="0" borderId="79" xfId="3" applyFont="1" applyFill="1" applyBorder="1" applyAlignment="1">
      <alignment vertical="center"/>
    </xf>
    <xf numFmtId="3" fontId="14" fillId="0" borderId="32" xfId="3" applyNumberFormat="1" applyFont="1" applyBorder="1" applyAlignment="1">
      <alignment vertical="center"/>
    </xf>
    <xf numFmtId="3" fontId="14" fillId="0" borderId="33" xfId="3" applyNumberFormat="1" applyFont="1" applyBorder="1" applyAlignment="1">
      <alignment vertical="center"/>
    </xf>
    <xf numFmtId="0" fontId="14" fillId="0" borderId="34" xfId="3" applyFont="1" applyFill="1" applyBorder="1" applyAlignment="1">
      <alignment vertical="center"/>
    </xf>
    <xf numFmtId="0" fontId="11" fillId="0" borderId="0" xfId="3" applyFont="1" applyAlignment="1">
      <alignment vertical="center" wrapText="1"/>
    </xf>
    <xf numFmtId="0" fontId="11" fillId="0" borderId="0" xfId="3" applyFont="1" applyAlignment="1">
      <alignment horizontal="right" vertical="center" wrapText="1"/>
    </xf>
    <xf numFmtId="0" fontId="15" fillId="5" borderId="35" xfId="2" applyFont="1" applyFill="1" applyBorder="1" applyAlignment="1">
      <alignment horizontal="center" vertical="center" wrapText="1"/>
    </xf>
    <xf numFmtId="0" fontId="15" fillId="5" borderId="36" xfId="2" applyFont="1" applyFill="1" applyBorder="1" applyAlignment="1">
      <alignment horizontal="center" vertical="center" wrapText="1"/>
    </xf>
    <xf numFmtId="0" fontId="11" fillId="0" borderId="0" xfId="3" applyFont="1" applyAlignment="1">
      <alignment horizontal="center" vertical="center" wrapText="1"/>
    </xf>
    <xf numFmtId="0" fontId="11" fillId="11" borderId="0" xfId="3" applyFont="1" applyFill="1" applyAlignment="1">
      <alignment vertical="center"/>
    </xf>
    <xf numFmtId="3" fontId="13" fillId="0" borderId="8" xfId="2" applyNumberFormat="1" applyFont="1" applyBorder="1" applyAlignment="1">
      <alignment vertical="center"/>
    </xf>
    <xf numFmtId="3" fontId="13" fillId="0" borderId="9" xfId="2" applyNumberFormat="1" applyFont="1" applyBorder="1" applyAlignment="1">
      <alignment vertical="center"/>
    </xf>
    <xf numFmtId="0" fontId="13" fillId="0" borderId="25" xfId="2" applyFont="1" applyFill="1" applyBorder="1" applyAlignment="1">
      <alignment vertical="center"/>
    </xf>
    <xf numFmtId="3" fontId="14" fillId="0" borderId="26" xfId="2" applyNumberFormat="1" applyFont="1" applyBorder="1" applyAlignment="1">
      <alignment vertical="center"/>
    </xf>
    <xf numFmtId="3" fontId="14" fillId="0" borderId="27" xfId="2" applyNumberFormat="1" applyFont="1" applyBorder="1" applyAlignment="1">
      <alignment vertical="center"/>
    </xf>
    <xf numFmtId="0" fontId="14" fillId="0" borderId="28" xfId="2" applyFont="1" applyFill="1" applyBorder="1" applyAlignment="1">
      <alignment vertical="center"/>
    </xf>
    <xf numFmtId="3" fontId="14" fillId="0" borderId="29" xfId="2" applyNumberFormat="1" applyFont="1" applyBorder="1" applyAlignment="1">
      <alignment vertical="center"/>
    </xf>
    <xf numFmtId="3" fontId="14" fillId="0" borderId="30" xfId="2" applyNumberFormat="1" applyFont="1" applyBorder="1" applyAlignment="1">
      <alignment vertical="center"/>
    </xf>
    <xf numFmtId="0" fontId="14" fillId="0" borderId="31" xfId="2" applyFont="1" applyFill="1" applyBorder="1" applyAlignment="1">
      <alignment vertical="center"/>
    </xf>
    <xf numFmtId="3" fontId="14" fillId="0" borderId="32" xfId="2" applyNumberFormat="1" applyFont="1" applyBorder="1" applyAlignment="1">
      <alignment vertical="center"/>
    </xf>
    <xf numFmtId="3" fontId="14" fillId="0" borderId="33" xfId="2" applyNumberFormat="1" applyFont="1" applyBorder="1" applyAlignment="1">
      <alignment vertical="center"/>
    </xf>
    <xf numFmtId="0" fontId="14" fillId="0" borderId="34" xfId="2" applyFont="1" applyFill="1" applyBorder="1" applyAlignment="1">
      <alignment vertical="center"/>
    </xf>
    <xf numFmtId="0" fontId="11" fillId="0" borderId="0" xfId="2" applyFont="1" applyAlignment="1">
      <alignment vertical="center" wrapText="1"/>
    </xf>
    <xf numFmtId="0" fontId="11" fillId="0" borderId="0" xfId="2" applyFont="1" applyAlignment="1">
      <alignment horizontal="right" vertical="center" wrapText="1"/>
    </xf>
    <xf numFmtId="0" fontId="11" fillId="0" borderId="0" xfId="2" applyFont="1" applyAlignment="1">
      <alignment horizontal="center" vertical="center" wrapText="1"/>
    </xf>
    <xf numFmtId="0" fontId="12" fillId="0" borderId="0" xfId="3" applyFont="1" applyAlignment="1">
      <alignment vertical="center"/>
    </xf>
    <xf numFmtId="3" fontId="13" fillId="0" borderId="91" xfId="3" applyNumberFormat="1" applyFont="1" applyBorder="1" applyAlignment="1">
      <alignment vertical="center"/>
    </xf>
    <xf numFmtId="3" fontId="14" fillId="0" borderId="92" xfId="3" applyNumberFormat="1" applyFont="1" applyBorder="1" applyAlignment="1">
      <alignment vertical="center"/>
    </xf>
    <xf numFmtId="3" fontId="14" fillId="0" borderId="14" xfId="3" applyNumberFormat="1" applyFont="1" applyBorder="1" applyAlignment="1">
      <alignment vertical="center"/>
    </xf>
    <xf numFmtId="0" fontId="14" fillId="0" borderId="93" xfId="3" applyFont="1" applyFill="1" applyBorder="1" applyAlignment="1">
      <alignment vertical="center"/>
    </xf>
    <xf numFmtId="3" fontId="14" fillId="0" borderId="94" xfId="3" applyNumberFormat="1" applyFont="1" applyBorder="1" applyAlignment="1">
      <alignment vertical="center"/>
    </xf>
    <xf numFmtId="0" fontId="14" fillId="0" borderId="31" xfId="3" applyFont="1" applyFill="1" applyBorder="1" applyAlignment="1">
      <alignment vertical="center"/>
    </xf>
    <xf numFmtId="3" fontId="14" fillId="0" borderId="95" xfId="3" applyNumberFormat="1" applyFont="1" applyBorder="1" applyAlignment="1">
      <alignment vertical="center"/>
    </xf>
    <xf numFmtId="0" fontId="15" fillId="5" borderId="96" xfId="3" applyFont="1" applyFill="1" applyBorder="1" applyAlignment="1">
      <alignment horizontal="center" vertical="center"/>
    </xf>
    <xf numFmtId="0" fontId="15" fillId="5" borderId="84" xfId="3" applyFont="1" applyFill="1" applyBorder="1" applyAlignment="1">
      <alignment horizontal="center" vertical="center"/>
    </xf>
    <xf numFmtId="169" fontId="15" fillId="5" borderId="84" xfId="2" applyNumberFormat="1" applyFont="1" applyFill="1" applyBorder="1" applyAlignment="1">
      <alignment horizontal="center" vertical="center"/>
    </xf>
    <xf numFmtId="169" fontId="15" fillId="5" borderId="97" xfId="2" applyNumberFormat="1" applyFont="1" applyFill="1" applyBorder="1" applyAlignment="1">
      <alignment vertical="center"/>
    </xf>
    <xf numFmtId="169" fontId="13" fillId="0" borderId="8" xfId="2" applyNumberFormat="1" applyFont="1" applyBorder="1" applyAlignment="1">
      <alignment vertical="center"/>
    </xf>
    <xf numFmtId="169" fontId="13" fillId="0" borderId="9" xfId="2" applyNumberFormat="1" applyFont="1" applyBorder="1" applyAlignment="1">
      <alignment vertical="center"/>
    </xf>
    <xf numFmtId="169" fontId="14" fillId="0" borderId="13" xfId="2" applyNumberFormat="1" applyFont="1" applyBorder="1" applyAlignment="1">
      <alignment vertical="center"/>
    </xf>
    <xf numFmtId="169" fontId="14" fillId="0" borderId="14" xfId="2" applyNumberFormat="1" applyFont="1" applyBorder="1" applyAlignment="1">
      <alignment vertical="center"/>
    </xf>
    <xf numFmtId="0" fontId="14" fillId="0" borderId="93" xfId="2" applyFont="1" applyFill="1" applyBorder="1" applyAlignment="1">
      <alignment vertical="center"/>
    </xf>
    <xf numFmtId="169" fontId="14" fillId="0" borderId="29" xfId="2" applyNumberFormat="1" applyFont="1" applyBorder="1" applyAlignment="1">
      <alignment vertical="center"/>
    </xf>
    <xf numFmtId="169" fontId="14" fillId="0" borderId="30" xfId="2" applyNumberFormat="1" applyFont="1" applyBorder="1" applyAlignment="1">
      <alignment vertical="center"/>
    </xf>
    <xf numFmtId="0" fontId="12" fillId="0" borderId="0" xfId="2" applyFont="1" applyAlignment="1">
      <alignment vertical="center"/>
    </xf>
    <xf numFmtId="169" fontId="14" fillId="0" borderId="98" xfId="2" applyNumberFormat="1" applyFont="1" applyBorder="1" applyAlignment="1">
      <alignment vertical="center"/>
    </xf>
    <xf numFmtId="169" fontId="14" fillId="0" borderId="80" xfId="2" applyNumberFormat="1" applyFont="1" applyBorder="1" applyAlignment="1">
      <alignment vertical="center"/>
    </xf>
    <xf numFmtId="0" fontId="14" fillId="0" borderId="99" xfId="2" applyFont="1" applyFill="1" applyBorder="1" applyAlignment="1">
      <alignment vertical="center"/>
    </xf>
    <xf numFmtId="169" fontId="15" fillId="5" borderId="82" xfId="2" applyNumberFormat="1" applyFont="1" applyFill="1" applyBorder="1" applyAlignment="1">
      <alignment horizontal="center" vertical="center"/>
    </xf>
    <xf numFmtId="3" fontId="14" fillId="0" borderId="13" xfId="2" applyNumberFormat="1" applyFont="1" applyBorder="1" applyAlignment="1">
      <alignment vertical="center"/>
    </xf>
    <xf numFmtId="3" fontId="14" fillId="0" borderId="14" xfId="2" applyNumberFormat="1" applyFont="1" applyBorder="1" applyAlignment="1">
      <alignment vertical="center"/>
    </xf>
    <xf numFmtId="3" fontId="14" fillId="0" borderId="98" xfId="2" applyNumberFormat="1" applyFont="1" applyBorder="1" applyAlignment="1">
      <alignment vertical="center"/>
    </xf>
    <xf numFmtId="3" fontId="14" fillId="0" borderId="80" xfId="2" applyNumberFormat="1" applyFont="1" applyBorder="1" applyAlignment="1">
      <alignment vertical="center"/>
    </xf>
    <xf numFmtId="0" fontId="15" fillId="5" borderId="82" xfId="2" applyFont="1" applyFill="1" applyBorder="1" applyAlignment="1">
      <alignment horizontal="center" vertical="center"/>
    </xf>
    <xf numFmtId="0" fontId="15" fillId="5" borderId="84" xfId="2" applyFont="1" applyFill="1" applyBorder="1" applyAlignment="1">
      <alignment horizontal="center" vertical="center"/>
    </xf>
    <xf numFmtId="0" fontId="15" fillId="5" borderId="97" xfId="2" applyFont="1" applyFill="1" applyBorder="1" applyAlignment="1">
      <alignment vertical="center"/>
    </xf>
    <xf numFmtId="0" fontId="14" fillId="0" borderId="99" xfId="3" applyFont="1" applyFill="1" applyBorder="1" applyAlignment="1">
      <alignment vertical="center"/>
    </xf>
    <xf numFmtId="3" fontId="13" fillId="0" borderId="0" xfId="3" applyNumberFormat="1" applyFont="1" applyBorder="1" applyAlignment="1">
      <alignment vertical="center"/>
    </xf>
    <xf numFmtId="0" fontId="11" fillId="0" borderId="0" xfId="3" applyFont="1" applyAlignment="1"/>
    <xf numFmtId="0" fontId="14" fillId="0" borderId="90" xfId="3" applyFont="1" applyFill="1" applyBorder="1" applyAlignment="1">
      <alignment vertical="center"/>
    </xf>
    <xf numFmtId="0" fontId="11" fillId="0" borderId="0" xfId="3" applyFont="1" applyAlignment="1">
      <alignment wrapText="1"/>
    </xf>
    <xf numFmtId="0" fontId="11" fillId="0" borderId="0" xfId="3" applyFont="1" applyAlignment="1">
      <alignment horizontal="right" wrapText="1"/>
    </xf>
    <xf numFmtId="0" fontId="15" fillId="5" borderId="35" xfId="3" applyFont="1" applyFill="1" applyBorder="1" applyAlignment="1">
      <alignment horizontal="center" vertical="center" wrapText="1"/>
    </xf>
    <xf numFmtId="0" fontId="11" fillId="0" borderId="0" xfId="3" applyFont="1" applyAlignment="1">
      <alignment horizontal="center" wrapText="1"/>
    </xf>
    <xf numFmtId="0" fontId="11" fillId="0" borderId="0" xfId="2" applyFont="1" applyAlignment="1">
      <alignment horizontal="center" vertical="center"/>
    </xf>
    <xf numFmtId="170" fontId="11" fillId="0" borderId="0" xfId="1" applyNumberFormat="1" applyFont="1" applyAlignment="1">
      <alignment vertical="center"/>
    </xf>
    <xf numFmtId="165" fontId="35" fillId="0" borderId="0" xfId="2" applyNumberFormat="1" applyFont="1" applyAlignment="1">
      <alignment vertical="center"/>
    </xf>
    <xf numFmtId="165" fontId="36" fillId="0" borderId="8" xfId="2" applyNumberFormat="1" applyFont="1" applyBorder="1" applyAlignment="1">
      <alignment horizontal="right" vertical="center"/>
    </xf>
    <xf numFmtId="165" fontId="36" fillId="0" borderId="9" xfId="2" applyNumberFormat="1" applyFont="1" applyBorder="1" applyAlignment="1">
      <alignment horizontal="right" vertical="center"/>
    </xf>
    <xf numFmtId="0" fontId="36" fillId="0" borderId="25" xfId="2" applyFont="1" applyFill="1" applyBorder="1" applyAlignment="1">
      <alignment vertical="center" wrapText="1"/>
    </xf>
    <xf numFmtId="4" fontId="31" fillId="0" borderId="0" xfId="2" applyNumberFormat="1" applyFont="1" applyFill="1" applyAlignment="1">
      <alignment vertical="center"/>
    </xf>
    <xf numFmtId="165" fontId="36" fillId="0" borderId="8" xfId="2" applyNumberFormat="1" applyFont="1" applyFill="1" applyBorder="1" applyAlignment="1">
      <alignment horizontal="right" vertical="center"/>
    </xf>
    <xf numFmtId="165" fontId="36" fillId="0" borderId="9" xfId="2" applyNumberFormat="1" applyFont="1" applyFill="1" applyBorder="1" applyAlignment="1">
      <alignment horizontal="right" vertical="center"/>
    </xf>
    <xf numFmtId="0" fontId="11" fillId="0" borderId="0" xfId="2" applyFont="1" applyFill="1" applyAlignment="1">
      <alignment horizontal="center" vertical="center"/>
    </xf>
    <xf numFmtId="165" fontId="36" fillId="0" borderId="0" xfId="2" applyNumberFormat="1" applyFont="1" applyAlignment="1">
      <alignment horizontal="right" vertical="center"/>
    </xf>
    <xf numFmtId="165" fontId="37" fillId="0" borderId="0" xfId="2" applyNumberFormat="1" applyFont="1" applyAlignment="1">
      <alignment horizontal="right" vertical="center"/>
    </xf>
    <xf numFmtId="165" fontId="37" fillId="0" borderId="0" xfId="1" applyNumberFormat="1" applyFont="1" applyAlignment="1">
      <alignment horizontal="right" vertical="center"/>
    </xf>
    <xf numFmtId="0" fontId="37" fillId="0" borderId="0" xfId="2" applyFont="1" applyFill="1" applyBorder="1" applyAlignment="1">
      <alignment vertical="center" wrapText="1"/>
    </xf>
    <xf numFmtId="3" fontId="11" fillId="0" borderId="0" xfId="2" applyNumberFormat="1" applyFont="1" applyAlignment="1">
      <alignment vertical="center"/>
    </xf>
    <xf numFmtId="165" fontId="36" fillId="0" borderId="8" xfId="1" applyNumberFormat="1" applyFont="1" applyBorder="1" applyAlignment="1">
      <alignment horizontal="right" vertical="center"/>
    </xf>
    <xf numFmtId="165" fontId="36" fillId="0" borderId="9" xfId="1" applyNumberFormat="1" applyFont="1" applyBorder="1" applyAlignment="1">
      <alignment horizontal="right" vertical="center"/>
    </xf>
    <xf numFmtId="0" fontId="36" fillId="0" borderId="25" xfId="2" applyFont="1" applyBorder="1" applyAlignment="1">
      <alignment vertical="center" wrapText="1"/>
    </xf>
    <xf numFmtId="165" fontId="36" fillId="0" borderId="29" xfId="1" applyNumberFormat="1" applyFont="1" applyBorder="1" applyAlignment="1">
      <alignment horizontal="right" vertical="center"/>
    </xf>
    <xf numFmtId="165" fontId="37" fillId="0" borderId="30" xfId="1" applyNumberFormat="1" applyFont="1" applyBorder="1" applyAlignment="1">
      <alignment horizontal="right" vertical="center"/>
    </xf>
    <xf numFmtId="0" fontId="37" fillId="0" borderId="31" xfId="2" applyFont="1" applyBorder="1" applyAlignment="1">
      <alignment vertical="center" wrapText="1"/>
    </xf>
    <xf numFmtId="0" fontId="37" fillId="0" borderId="31" xfId="2" applyFont="1" applyBorder="1" applyAlignment="1">
      <alignment vertical="center"/>
    </xf>
    <xf numFmtId="165" fontId="36" fillId="0" borderId="100" xfId="1" applyNumberFormat="1" applyFont="1" applyBorder="1" applyAlignment="1">
      <alignment horizontal="right" vertical="center"/>
    </xf>
    <xf numFmtId="165" fontId="37" fillId="0" borderId="101" xfId="1" applyNumberFormat="1" applyFont="1" applyBorder="1" applyAlignment="1">
      <alignment horizontal="right" vertical="center"/>
    </xf>
    <xf numFmtId="0" fontId="37" fillId="0" borderId="102" xfId="2" applyFont="1" applyBorder="1" applyAlignment="1">
      <alignment vertical="center"/>
    </xf>
    <xf numFmtId="0" fontId="36" fillId="0" borderId="43" xfId="2" applyFont="1" applyBorder="1" applyAlignment="1">
      <alignment vertical="center"/>
    </xf>
    <xf numFmtId="0" fontId="37" fillId="0" borderId="43" xfId="2" applyFont="1" applyBorder="1" applyAlignment="1">
      <alignment vertical="center"/>
    </xf>
    <xf numFmtId="0" fontId="37" fillId="0" borderId="43" xfId="2" applyFont="1" applyBorder="1" applyAlignment="1">
      <alignment horizontal="center" vertical="center"/>
    </xf>
    <xf numFmtId="0" fontId="36" fillId="0" borderId="43" xfId="2" applyFont="1" applyBorder="1" applyAlignment="1">
      <alignment vertical="center" wrapText="1"/>
    </xf>
    <xf numFmtId="165" fontId="36" fillId="0" borderId="29" xfId="2" applyNumberFormat="1" applyFont="1" applyBorder="1" applyAlignment="1">
      <alignment horizontal="right" vertical="center"/>
    </xf>
    <xf numFmtId="165" fontId="37" fillId="0" borderId="30" xfId="2" applyNumberFormat="1" applyFont="1" applyBorder="1" applyAlignment="1">
      <alignment horizontal="right" vertical="center"/>
    </xf>
    <xf numFmtId="165" fontId="37" fillId="0" borderId="30" xfId="2" applyNumberFormat="1" applyFont="1" applyFill="1" applyBorder="1" applyAlignment="1">
      <alignment horizontal="right" vertical="center"/>
    </xf>
    <xf numFmtId="0" fontId="37" fillId="0" borderId="31" xfId="2" applyFont="1" applyFill="1" applyBorder="1" applyAlignment="1">
      <alignment vertical="center" wrapText="1"/>
    </xf>
    <xf numFmtId="165" fontId="36" fillId="0" borderId="29" xfId="2" applyNumberFormat="1" applyFont="1" applyFill="1" applyBorder="1" applyAlignment="1">
      <alignment horizontal="right" vertical="center"/>
    </xf>
    <xf numFmtId="165" fontId="36" fillId="0" borderId="100" xfId="2" applyNumberFormat="1" applyFont="1" applyBorder="1" applyAlignment="1">
      <alignment horizontal="right" vertical="center"/>
    </xf>
    <xf numFmtId="165" fontId="37" fillId="0" borderId="101" xfId="2" applyNumberFormat="1" applyFont="1" applyBorder="1" applyAlignment="1">
      <alignment horizontal="right" vertical="center"/>
    </xf>
    <xf numFmtId="0" fontId="37" fillId="0" borderId="102" xfId="2" applyFont="1" applyFill="1" applyBorder="1" applyAlignment="1">
      <alignment vertical="center" wrapText="1"/>
    </xf>
    <xf numFmtId="0" fontId="36" fillId="0" borderId="0" xfId="2" applyFont="1" applyBorder="1" applyAlignment="1">
      <alignment vertical="center"/>
    </xf>
    <xf numFmtId="0" fontId="37" fillId="0" borderId="0" xfId="2" applyFont="1" applyBorder="1" applyAlignment="1">
      <alignment vertical="center"/>
    </xf>
    <xf numFmtId="0" fontId="37" fillId="0" borderId="0" xfId="2" applyFont="1" applyBorder="1" applyAlignment="1">
      <alignment horizontal="center" vertical="center"/>
    </xf>
    <xf numFmtId="0" fontId="36" fillId="0" borderId="0" xfId="2" applyFont="1" applyBorder="1" applyAlignment="1">
      <alignment vertical="center" wrapText="1"/>
    </xf>
    <xf numFmtId="0" fontId="34" fillId="5" borderId="0" xfId="2" applyFont="1" applyFill="1" applyBorder="1" applyAlignment="1">
      <alignment horizontal="right" vertical="center" indent="1"/>
    </xf>
    <xf numFmtId="0" fontId="34" fillId="5" borderId="84" xfId="2" applyFont="1" applyFill="1" applyBorder="1" applyAlignment="1">
      <alignment horizontal="right" vertical="center" indent="1"/>
    </xf>
    <xf numFmtId="0" fontId="34" fillId="5" borderId="0" xfId="2" applyFont="1" applyFill="1" applyBorder="1" applyAlignment="1">
      <alignment horizontal="left" vertical="center" wrapText="1"/>
    </xf>
    <xf numFmtId="0" fontId="27" fillId="0" borderId="0" xfId="2" applyFont="1" applyAlignment="1">
      <alignment vertical="center"/>
    </xf>
    <xf numFmtId="0" fontId="22" fillId="0" borderId="0" xfId="2" applyFont="1" applyAlignment="1">
      <alignment vertical="center"/>
    </xf>
    <xf numFmtId="0" fontId="22" fillId="0" borderId="0" xfId="2" applyFont="1" applyAlignment="1">
      <alignment vertical="center" wrapText="1"/>
    </xf>
    <xf numFmtId="0" fontId="12" fillId="0" borderId="0" xfId="2" applyFont="1" applyAlignment="1">
      <alignment horizontal="right" vertical="center"/>
    </xf>
    <xf numFmtId="0" fontId="11" fillId="0" borderId="0" xfId="2" applyFont="1" applyAlignment="1">
      <alignment horizontal="right" vertical="center"/>
    </xf>
    <xf numFmtId="170" fontId="11" fillId="0" borderId="0" xfId="1" applyNumberFormat="1" applyFont="1" applyAlignment="1">
      <alignment horizontal="right" vertical="center"/>
    </xf>
    <xf numFmtId="0" fontId="13" fillId="0" borderId="0" xfId="2" applyFont="1" applyAlignment="1">
      <alignment vertical="center" wrapText="1"/>
    </xf>
    <xf numFmtId="0" fontId="14" fillId="0" borderId="0" xfId="2" applyFont="1" applyAlignment="1">
      <alignment vertical="center" wrapText="1"/>
    </xf>
    <xf numFmtId="165" fontId="13" fillId="0" borderId="8" xfId="2" applyNumberFormat="1" applyFont="1" applyBorder="1" applyAlignment="1">
      <alignment horizontal="right" vertical="center" wrapText="1"/>
    </xf>
    <xf numFmtId="165" fontId="13" fillId="0" borderId="9" xfId="2" applyNumberFormat="1" applyFont="1" applyBorder="1" applyAlignment="1">
      <alignment horizontal="right" vertical="center" wrapText="1"/>
    </xf>
    <xf numFmtId="165" fontId="13" fillId="0" borderId="0" xfId="2" applyNumberFormat="1" applyFont="1" applyAlignment="1">
      <alignment horizontal="right" vertical="center" wrapText="1"/>
    </xf>
    <xf numFmtId="165" fontId="14" fillId="0" borderId="0" xfId="2" applyNumberFormat="1" applyFont="1" applyAlignment="1">
      <alignment horizontal="right" vertical="center" wrapText="1"/>
    </xf>
    <xf numFmtId="165" fontId="14" fillId="0" borderId="0" xfId="1" applyNumberFormat="1" applyFont="1" applyAlignment="1">
      <alignment horizontal="right" vertical="center" wrapText="1"/>
    </xf>
    <xf numFmtId="0" fontId="14" fillId="0" borderId="0" xfId="2" applyFont="1" applyFill="1" applyBorder="1" applyAlignment="1">
      <alignment vertical="center" wrapText="1"/>
    </xf>
    <xf numFmtId="165" fontId="31" fillId="0" borderId="0" xfId="2" applyNumberFormat="1" applyFont="1" applyAlignment="1">
      <alignment horizontal="right" vertical="center"/>
    </xf>
    <xf numFmtId="165" fontId="13" fillId="0" borderId="88" xfId="2" applyNumberFormat="1" applyFont="1" applyBorder="1" applyAlignment="1">
      <alignment horizontal="right" vertical="center" wrapText="1"/>
    </xf>
    <xf numFmtId="165" fontId="14" fillId="0" borderId="89" xfId="2" applyNumberFormat="1" applyFont="1" applyBorder="1" applyAlignment="1">
      <alignment horizontal="right" vertical="center" wrapText="1"/>
    </xf>
    <xf numFmtId="0" fontId="14" fillId="0" borderId="70" xfId="2" applyFont="1" applyBorder="1" applyAlignment="1">
      <alignment vertical="center" wrapText="1"/>
    </xf>
    <xf numFmtId="165" fontId="13" fillId="0" borderId="29" xfId="2" applyNumberFormat="1" applyFont="1" applyBorder="1" applyAlignment="1">
      <alignment horizontal="right" vertical="center" wrapText="1"/>
    </xf>
    <xf numFmtId="165" fontId="14" fillId="0" borderId="30" xfId="2" applyNumberFormat="1" applyFont="1" applyBorder="1" applyAlignment="1">
      <alignment horizontal="right" vertical="center" wrapText="1"/>
    </xf>
    <xf numFmtId="0" fontId="14" fillId="0" borderId="44" xfId="2" applyFont="1" applyBorder="1" applyAlignment="1">
      <alignment vertical="center" wrapText="1"/>
    </xf>
    <xf numFmtId="0" fontId="14" fillId="0" borderId="44" xfId="2" applyFont="1" applyFill="1" applyBorder="1" applyAlignment="1">
      <alignment vertical="center" wrapText="1"/>
    </xf>
    <xf numFmtId="165" fontId="13" fillId="0" borderId="100" xfId="2" applyNumberFormat="1" applyFont="1" applyBorder="1" applyAlignment="1">
      <alignment horizontal="right" vertical="center" wrapText="1"/>
    </xf>
    <xf numFmtId="165" fontId="14" fillId="0" borderId="101" xfId="2" applyNumberFormat="1" applyFont="1" applyBorder="1" applyAlignment="1">
      <alignment horizontal="right" vertical="center" wrapText="1"/>
    </xf>
    <xf numFmtId="0" fontId="14" fillId="0" borderId="103" xfId="2" applyFont="1" applyFill="1" applyBorder="1" applyAlignment="1">
      <alignment vertical="center" wrapText="1"/>
    </xf>
    <xf numFmtId="165" fontId="13" fillId="0" borderId="0" xfId="2" applyNumberFormat="1" applyFont="1" applyBorder="1" applyAlignment="1">
      <alignment horizontal="right" vertical="center" wrapText="1"/>
    </xf>
    <xf numFmtId="165" fontId="14" fillId="0" borderId="0" xfId="2" applyNumberFormat="1" applyFont="1" applyBorder="1" applyAlignment="1">
      <alignment horizontal="right" vertical="center" wrapText="1"/>
    </xf>
    <xf numFmtId="0" fontId="13" fillId="0" borderId="0" xfId="2" applyFont="1" applyBorder="1" applyAlignment="1">
      <alignment vertical="center" wrapText="1"/>
    </xf>
    <xf numFmtId="0" fontId="15" fillId="5" borderId="104" xfId="2" applyFont="1" applyFill="1" applyBorder="1" applyAlignment="1">
      <alignment horizontal="right" vertical="center"/>
    </xf>
    <xf numFmtId="0" fontId="15" fillId="5" borderId="84" xfId="2" applyFont="1" applyFill="1" applyBorder="1" applyAlignment="1">
      <alignment horizontal="right" vertical="center" wrapText="1"/>
    </xf>
    <xf numFmtId="0" fontId="15" fillId="5" borderId="84" xfId="2" applyFont="1" applyFill="1" applyBorder="1" applyAlignment="1">
      <alignment horizontal="right" vertical="center"/>
    </xf>
    <xf numFmtId="0" fontId="15" fillId="5" borderId="0" xfId="2" applyFont="1" applyFill="1" applyBorder="1" applyAlignment="1">
      <alignment horizontal="left" vertical="center" wrapText="1"/>
    </xf>
    <xf numFmtId="3" fontId="14" fillId="0" borderId="88" xfId="3" applyNumberFormat="1" applyFont="1" applyBorder="1" applyAlignment="1">
      <alignment horizontal="right" vertical="center"/>
    </xf>
    <xf numFmtId="3" fontId="14" fillId="0" borderId="90" xfId="3" applyNumberFormat="1" applyFont="1" applyFill="1" applyBorder="1" applyAlignment="1">
      <alignment horizontal="right" vertical="center"/>
    </xf>
    <xf numFmtId="3" fontId="14" fillId="0" borderId="29" xfId="3" applyNumberFormat="1" applyFont="1" applyBorder="1" applyAlignment="1">
      <alignment horizontal="right" vertical="center"/>
    </xf>
    <xf numFmtId="3" fontId="14" fillId="0" borderId="31" xfId="3" applyNumberFormat="1" applyFont="1" applyFill="1" applyBorder="1" applyAlignment="1">
      <alignment horizontal="right" vertical="center"/>
    </xf>
    <xf numFmtId="3" fontId="14" fillId="0" borderId="32" xfId="3" applyNumberFormat="1" applyFont="1" applyBorder="1" applyAlignment="1">
      <alignment horizontal="right" vertical="center"/>
    </xf>
    <xf numFmtId="3" fontId="14" fillId="0" borderId="34" xfId="3" applyNumberFormat="1" applyFont="1" applyFill="1" applyBorder="1" applyAlignment="1">
      <alignment horizontal="right" vertical="center"/>
    </xf>
    <xf numFmtId="0" fontId="15" fillId="5" borderId="35" xfId="3" applyFont="1" applyFill="1" applyBorder="1" applyAlignment="1">
      <alignment horizontal="right" vertical="center"/>
    </xf>
    <xf numFmtId="0" fontId="15" fillId="5" borderId="36" xfId="3" applyFont="1" applyFill="1" applyBorder="1" applyAlignment="1">
      <alignment horizontal="right" vertical="center"/>
    </xf>
    <xf numFmtId="0" fontId="38" fillId="11" borderId="0" xfId="3" applyFont="1" applyFill="1" applyAlignment="1">
      <alignment vertical="center"/>
    </xf>
    <xf numFmtId="49" fontId="39" fillId="11" borderId="0" xfId="3" applyNumberFormat="1" applyFont="1" applyFill="1" applyBorder="1" applyAlignment="1">
      <alignment horizontal="left" vertical="center" wrapText="1"/>
    </xf>
    <xf numFmtId="3" fontId="13" fillId="0" borderId="8" xfId="3" applyNumberFormat="1" applyFont="1" applyBorder="1" applyAlignment="1">
      <alignment horizontal="right" vertical="center"/>
    </xf>
    <xf numFmtId="3" fontId="13" fillId="0" borderId="25" xfId="3" applyNumberFormat="1" applyFont="1" applyFill="1" applyBorder="1" applyAlignment="1">
      <alignment horizontal="right" vertical="center"/>
    </xf>
    <xf numFmtId="3" fontId="14" fillId="0" borderId="26" xfId="3" applyNumberFormat="1" applyFont="1" applyBorder="1" applyAlignment="1">
      <alignment horizontal="right" vertical="center"/>
    </xf>
    <xf numFmtId="3" fontId="14" fillId="0" borderId="28" xfId="3" applyNumberFormat="1" applyFont="1" applyFill="1" applyBorder="1" applyAlignment="1">
      <alignment horizontal="right" vertical="center"/>
    </xf>
    <xf numFmtId="0" fontId="16" fillId="0" borderId="0" xfId="3" applyFont="1" applyAlignment="1">
      <alignment vertical="center"/>
    </xf>
    <xf numFmtId="167" fontId="42" fillId="0" borderId="110" xfId="0" applyNumberFormat="1" applyFont="1" applyFill="1" applyBorder="1" applyAlignment="1">
      <alignment horizontal="right" vertical="center"/>
    </xf>
    <xf numFmtId="167" fontId="42" fillId="0" borderId="89" xfId="0" applyNumberFormat="1" applyFont="1" applyFill="1" applyBorder="1" applyAlignment="1">
      <alignment horizontal="right" vertical="center"/>
    </xf>
    <xf numFmtId="0" fontId="43" fillId="0" borderId="111" xfId="0" applyFont="1" applyFill="1" applyBorder="1" applyAlignment="1">
      <alignment horizontal="center" vertical="center"/>
    </xf>
    <xf numFmtId="167" fontId="42" fillId="0" borderId="112" xfId="0" applyNumberFormat="1" applyFont="1" applyFill="1" applyBorder="1" applyAlignment="1">
      <alignment horizontal="right" vertical="center"/>
    </xf>
    <xf numFmtId="167" fontId="42" fillId="0" borderId="30" xfId="0" applyNumberFormat="1" applyFont="1" applyFill="1" applyBorder="1" applyAlignment="1">
      <alignment horizontal="right" vertical="center"/>
    </xf>
    <xf numFmtId="0" fontId="43" fillId="0" borderId="113" xfId="0" applyFont="1" applyFill="1" applyBorder="1" applyAlignment="1">
      <alignment horizontal="center" vertical="center"/>
    </xf>
    <xf numFmtId="167" fontId="22" fillId="0" borderId="112" xfId="0" applyNumberFormat="1" applyFont="1" applyFill="1" applyBorder="1" applyAlignment="1">
      <alignment horizontal="right" vertical="center"/>
    </xf>
    <xf numFmtId="167" fontId="22" fillId="0" borderId="30" xfId="0" applyNumberFormat="1" applyFont="1" applyFill="1" applyBorder="1" applyAlignment="1">
      <alignment horizontal="right" vertical="center"/>
    </xf>
    <xf numFmtId="167" fontId="22" fillId="0" borderId="114" xfId="0" applyNumberFormat="1" applyFont="1" applyFill="1" applyBorder="1" applyAlignment="1">
      <alignment horizontal="right" vertical="center"/>
    </xf>
    <xf numFmtId="167" fontId="22" fillId="0" borderId="39" xfId="0" applyNumberFormat="1" applyFont="1" applyFill="1" applyBorder="1" applyAlignment="1">
      <alignment horizontal="right" vertical="center"/>
    </xf>
    <xf numFmtId="0" fontId="43" fillId="0" borderId="115" xfId="0" applyFont="1" applyFill="1" applyBorder="1" applyAlignment="1">
      <alignment horizontal="center" vertical="center"/>
    </xf>
    <xf numFmtId="0" fontId="26" fillId="14" borderId="116" xfId="0" applyFont="1" applyFill="1" applyBorder="1" applyAlignment="1">
      <alignment horizontal="right" vertical="center" wrapText="1"/>
    </xf>
    <xf numFmtId="0" fontId="26" fillId="14" borderId="117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/>
    <xf numFmtId="165" fontId="11" fillId="0" borderId="122" xfId="0" applyNumberFormat="1" applyFont="1" applyFill="1" applyBorder="1" applyAlignment="1">
      <alignment horizontal="center" vertical="center"/>
    </xf>
    <xf numFmtId="165" fontId="11" fillId="0" borderId="123" xfId="0" applyNumberFormat="1" applyFont="1" applyFill="1" applyBorder="1" applyAlignment="1">
      <alignment horizontal="center" vertical="center"/>
    </xf>
    <xf numFmtId="0" fontId="21" fillId="14" borderId="124" xfId="0" applyFont="1" applyFill="1" applyBorder="1" applyAlignment="1">
      <alignment horizontal="center" vertical="center" wrapText="1"/>
    </xf>
    <xf numFmtId="0" fontId="21" fillId="14" borderId="125" xfId="0" applyFont="1" applyFill="1" applyBorder="1" applyAlignment="1">
      <alignment horizontal="center" vertical="center" wrapText="1"/>
    </xf>
    <xf numFmtId="0" fontId="27" fillId="11" borderId="0" xfId="0" applyFont="1" applyFill="1" applyBorder="1" applyAlignment="1"/>
    <xf numFmtId="169" fontId="11" fillId="0" borderId="88" xfId="2" applyNumberFormat="1" applyFont="1" applyFill="1" applyBorder="1" applyAlignment="1">
      <alignment vertical="center"/>
    </xf>
    <xf numFmtId="169" fontId="11" fillId="0" borderId="89" xfId="2" applyNumberFormat="1" applyFont="1" applyFill="1" applyBorder="1" applyAlignment="1">
      <alignment vertical="center"/>
    </xf>
    <xf numFmtId="0" fontId="11" fillId="0" borderId="90" xfId="2" applyFont="1" applyFill="1" applyBorder="1" applyAlignment="1">
      <alignment horizontal="left" vertical="center" wrapText="1"/>
    </xf>
    <xf numFmtId="169" fontId="11" fillId="0" borderId="29" xfId="2" applyNumberFormat="1" applyFont="1" applyFill="1" applyBorder="1" applyAlignment="1">
      <alignment vertical="center"/>
    </xf>
    <xf numFmtId="169" fontId="11" fillId="0" borderId="30" xfId="2" applyNumberFormat="1" applyFont="1" applyFill="1" applyBorder="1" applyAlignment="1">
      <alignment vertical="center"/>
    </xf>
    <xf numFmtId="0" fontId="11" fillId="0" borderId="31" xfId="2" applyFont="1" applyFill="1" applyBorder="1" applyAlignment="1">
      <alignment horizontal="left" vertical="center" wrapText="1"/>
    </xf>
    <xf numFmtId="169" fontId="11" fillId="0" borderId="38" xfId="2" applyNumberFormat="1" applyFont="1" applyFill="1" applyBorder="1" applyAlignment="1">
      <alignment vertical="center"/>
    </xf>
    <xf numFmtId="169" fontId="11" fillId="0" borderId="39" xfId="2" applyNumberFormat="1" applyFont="1" applyFill="1" applyBorder="1" applyAlignment="1">
      <alignment vertical="center"/>
    </xf>
    <xf numFmtId="0" fontId="11" fillId="0" borderId="40" xfId="2" applyFont="1" applyFill="1" applyBorder="1" applyAlignment="1">
      <alignment horizontal="left" vertical="center" wrapText="1"/>
    </xf>
    <xf numFmtId="14" fontId="15" fillId="5" borderId="127" xfId="3" applyNumberFormat="1" applyFont="1" applyFill="1" applyBorder="1" applyAlignment="1">
      <alignment horizontal="center" vertical="center" wrapText="1"/>
    </xf>
    <xf numFmtId="0" fontId="15" fillId="5" borderId="127" xfId="3" applyFont="1" applyFill="1" applyBorder="1" applyAlignment="1">
      <alignment horizontal="center" vertical="center" wrapText="1"/>
    </xf>
    <xf numFmtId="0" fontId="15" fillId="5" borderId="83" xfId="3" applyFont="1" applyFill="1" applyBorder="1" applyAlignment="1">
      <alignment horizontal="center" vertical="center" wrapText="1"/>
    </xf>
    <xf numFmtId="0" fontId="15" fillId="5" borderId="109" xfId="3" applyFont="1" applyFill="1" applyBorder="1" applyAlignment="1">
      <alignment horizontal="center" vertical="center" wrapText="1"/>
    </xf>
    <xf numFmtId="0" fontId="5" fillId="11" borderId="0" xfId="2" applyFont="1" applyFill="1" applyAlignment="1">
      <alignment vertical="center"/>
    </xf>
    <xf numFmtId="9" fontId="44" fillId="0" borderId="128" xfId="0" applyNumberFormat="1" applyFont="1" applyFill="1" applyBorder="1" applyAlignment="1">
      <alignment horizontal="right" vertical="center"/>
    </xf>
    <xf numFmtId="9" fontId="44" fillId="0" borderId="9" xfId="0" applyNumberFormat="1" applyFont="1" applyFill="1" applyBorder="1" applyAlignment="1">
      <alignment horizontal="right" vertical="center"/>
    </xf>
    <xf numFmtId="0" fontId="45" fillId="0" borderId="129" xfId="0" applyFont="1" applyFill="1" applyBorder="1" applyAlignment="1">
      <alignment horizontal="center" vertical="center"/>
    </xf>
    <xf numFmtId="0" fontId="44" fillId="0" borderId="128" xfId="0" applyFont="1" applyFill="1" applyBorder="1" applyAlignment="1">
      <alignment horizontal="right" vertical="center"/>
    </xf>
    <xf numFmtId="4" fontId="44" fillId="0" borderId="9" xfId="0" applyNumberFormat="1" applyFont="1" applyFill="1" applyBorder="1" applyAlignment="1">
      <alignment horizontal="right" vertical="center"/>
    </xf>
    <xf numFmtId="0" fontId="44" fillId="0" borderId="9" xfId="0" applyFont="1" applyFill="1" applyBorder="1" applyAlignment="1">
      <alignment horizontal="right" vertical="center"/>
    </xf>
    <xf numFmtId="165" fontId="44" fillId="0" borderId="128" xfId="0" applyNumberFormat="1" applyFont="1" applyFill="1" applyBorder="1" applyAlignment="1">
      <alignment horizontal="right" vertical="center"/>
    </xf>
    <xf numFmtId="165" fontId="44" fillId="0" borderId="9" xfId="0" applyNumberFormat="1" applyFont="1" applyFill="1" applyBorder="1" applyAlignment="1">
      <alignment horizontal="right" vertical="center"/>
    </xf>
    <xf numFmtId="165" fontId="11" fillId="0" borderId="128" xfId="0" applyNumberFormat="1" applyFont="1" applyFill="1" applyBorder="1" applyAlignment="1">
      <alignment horizontal="right" vertical="center"/>
    </xf>
    <xf numFmtId="165" fontId="11" fillId="0" borderId="9" xfId="0" applyNumberFormat="1" applyFont="1" applyFill="1" applyBorder="1" applyAlignment="1">
      <alignment horizontal="right" vertical="center"/>
    </xf>
    <xf numFmtId="165" fontId="11" fillId="0" borderId="122" xfId="0" applyNumberFormat="1" applyFont="1" applyFill="1" applyBorder="1" applyAlignment="1">
      <alignment horizontal="right" vertical="center"/>
    </xf>
    <xf numFmtId="165" fontId="11" fillId="0" borderId="130" xfId="0" applyNumberFormat="1" applyFont="1" applyFill="1" applyBorder="1" applyAlignment="1">
      <alignment horizontal="right" vertical="center"/>
    </xf>
    <xf numFmtId="0" fontId="45" fillId="0" borderId="131" xfId="0" applyFont="1" applyFill="1" applyBorder="1" applyAlignment="1">
      <alignment horizontal="center" vertical="center"/>
    </xf>
    <xf numFmtId="0" fontId="21" fillId="14" borderId="117" xfId="0" applyFont="1" applyFill="1" applyBorder="1" applyAlignment="1">
      <alignment horizontal="center" vertical="center" wrapText="1"/>
    </xf>
    <xf numFmtId="0" fontId="21" fillId="14" borderId="132" xfId="0" applyFont="1" applyFill="1" applyBorder="1" applyAlignment="1">
      <alignment horizontal="center" vertical="center" wrapText="1"/>
    </xf>
    <xf numFmtId="9" fontId="44" fillId="0" borderId="110" xfId="0" applyNumberFormat="1" applyFont="1" applyFill="1" applyBorder="1" applyAlignment="1">
      <alignment horizontal="right" vertical="center"/>
    </xf>
    <xf numFmtId="9" fontId="44" fillId="0" borderId="89" xfId="0" applyNumberFormat="1" applyFont="1" applyFill="1" applyBorder="1" applyAlignment="1">
      <alignment horizontal="right" vertical="center"/>
    </xf>
    <xf numFmtId="0" fontId="45" fillId="0" borderId="111" xfId="0" applyFont="1" applyFill="1" applyBorder="1" applyAlignment="1">
      <alignment horizontal="center" vertical="center"/>
    </xf>
    <xf numFmtId="4" fontId="44" fillId="0" borderId="112" xfId="0" applyNumberFormat="1" applyFont="1" applyFill="1" applyBorder="1" applyAlignment="1">
      <alignment horizontal="right" vertical="center"/>
    </xf>
    <xf numFmtId="4" fontId="44" fillId="0" borderId="30" xfId="0" applyNumberFormat="1" applyFont="1" applyFill="1" applyBorder="1" applyAlignment="1">
      <alignment horizontal="right" vertical="center"/>
    </xf>
    <xf numFmtId="0" fontId="45" fillId="0" borderId="113" xfId="0" applyFont="1" applyFill="1" applyBorder="1" applyAlignment="1">
      <alignment horizontal="center" vertical="center"/>
    </xf>
    <xf numFmtId="4" fontId="11" fillId="0" borderId="112" xfId="0" applyNumberFormat="1" applyFont="1" applyFill="1" applyBorder="1" applyAlignment="1">
      <alignment horizontal="right" vertical="center"/>
    </xf>
    <xf numFmtId="4" fontId="11" fillId="0" borderId="30" xfId="0" applyNumberFormat="1" applyFont="1" applyFill="1" applyBorder="1" applyAlignment="1">
      <alignment horizontal="right" vertical="center"/>
    </xf>
    <xf numFmtId="165" fontId="11" fillId="0" borderId="112" xfId="0" applyNumberFormat="1" applyFont="1" applyFill="1" applyBorder="1" applyAlignment="1">
      <alignment horizontal="right" vertical="center"/>
    </xf>
    <xf numFmtId="165" fontId="11" fillId="0" borderId="30" xfId="0" applyNumberFormat="1" applyFont="1" applyFill="1" applyBorder="1" applyAlignment="1">
      <alignment horizontal="right" vertical="center"/>
    </xf>
    <xf numFmtId="165" fontId="11" fillId="0" borderId="136" xfId="0" applyNumberFormat="1" applyFont="1" applyFill="1" applyBorder="1" applyAlignment="1">
      <alignment horizontal="right" vertical="center"/>
    </xf>
    <xf numFmtId="165" fontId="11" fillId="0" borderId="137" xfId="0" applyNumberFormat="1" applyFont="1" applyFill="1" applyBorder="1" applyAlignment="1">
      <alignment horizontal="right" vertical="center"/>
    </xf>
    <xf numFmtId="0" fontId="45" fillId="0" borderId="138" xfId="0" applyFont="1" applyFill="1" applyBorder="1" applyAlignment="1">
      <alignment horizontal="center" vertical="center"/>
    </xf>
    <xf numFmtId="169" fontId="12" fillId="0" borderId="0" xfId="2" applyNumberFormat="1" applyFont="1" applyBorder="1" applyAlignment="1">
      <alignment vertical="center"/>
    </xf>
    <xf numFmtId="0" fontId="12" fillId="0" borderId="0" xfId="2" applyFont="1" applyAlignment="1">
      <alignment vertical="center" wrapText="1"/>
    </xf>
    <xf numFmtId="169" fontId="13" fillId="0" borderId="0" xfId="2" applyNumberFormat="1" applyFont="1" applyAlignment="1">
      <alignment vertical="center"/>
    </xf>
    <xf numFmtId="169" fontId="14" fillId="0" borderId="0" xfId="2" applyNumberFormat="1" applyFont="1" applyAlignment="1">
      <alignment vertical="center"/>
    </xf>
    <xf numFmtId="0" fontId="14" fillId="0" borderId="0" xfId="2" applyFont="1" applyAlignment="1">
      <alignment vertical="center"/>
    </xf>
    <xf numFmtId="169" fontId="31" fillId="0" borderId="0" xfId="2" applyNumberFormat="1" applyFont="1" applyAlignment="1">
      <alignment vertical="center"/>
    </xf>
    <xf numFmtId="169" fontId="16" fillId="0" borderId="0" xfId="2" applyNumberFormat="1" applyFont="1" applyFill="1" applyBorder="1" applyAlignment="1">
      <alignment vertical="center"/>
    </xf>
    <xf numFmtId="169" fontId="13" fillId="0" borderId="26" xfId="2" applyNumberFormat="1" applyFont="1" applyBorder="1" applyAlignment="1">
      <alignment vertical="center"/>
    </xf>
    <xf numFmtId="169" fontId="14" fillId="0" borderId="27" xfId="2" applyNumberFormat="1" applyFont="1" applyBorder="1" applyAlignment="1">
      <alignment vertical="center"/>
    </xf>
    <xf numFmtId="0" fontId="13" fillId="0" borderId="28" xfId="2" applyFont="1" applyBorder="1" applyAlignment="1">
      <alignment vertical="center" wrapText="1"/>
    </xf>
    <xf numFmtId="169" fontId="13" fillId="0" borderId="29" xfId="2" applyNumberFormat="1" applyFont="1" applyBorder="1" applyAlignment="1">
      <alignment vertical="center"/>
    </xf>
    <xf numFmtId="169" fontId="14" fillId="0" borderId="30" xfId="2" applyNumberFormat="1" applyFont="1" applyFill="1" applyBorder="1" applyAlignment="1">
      <alignment vertical="center"/>
    </xf>
    <xf numFmtId="0" fontId="13" fillId="0" borderId="31" xfId="2" applyFont="1" applyBorder="1" applyAlignment="1">
      <alignment vertical="center" wrapText="1"/>
    </xf>
    <xf numFmtId="169" fontId="13" fillId="0" borderId="38" xfId="2" applyNumberFormat="1" applyFont="1" applyBorder="1" applyAlignment="1">
      <alignment vertical="center"/>
    </xf>
    <xf numFmtId="169" fontId="14" fillId="0" borderId="39" xfId="2" applyNumberFormat="1" applyFont="1" applyBorder="1" applyAlignment="1">
      <alignment vertical="center"/>
    </xf>
    <xf numFmtId="0" fontId="13" fillId="0" borderId="40" xfId="2" applyFont="1" applyBorder="1" applyAlignment="1">
      <alignment vertical="center" wrapText="1"/>
    </xf>
    <xf numFmtId="0" fontId="15" fillId="5" borderId="82" xfId="2" applyFont="1" applyFill="1" applyBorder="1" applyAlignment="1">
      <alignment horizontal="right" vertical="center" wrapText="1"/>
    </xf>
    <xf numFmtId="14" fontId="15" fillId="5" borderId="86" xfId="2" applyNumberFormat="1" applyFont="1" applyFill="1" applyBorder="1" applyAlignment="1">
      <alignment horizontal="left" vertical="center" wrapText="1"/>
    </xf>
    <xf numFmtId="0" fontId="46" fillId="0" borderId="0" xfId="2" applyFont="1" applyFill="1" applyBorder="1" applyAlignment="1">
      <alignment vertical="center"/>
    </xf>
    <xf numFmtId="169" fontId="46" fillId="0" borderId="0" xfId="2" applyNumberFormat="1" applyFont="1" applyFill="1" applyBorder="1" applyAlignment="1">
      <alignment vertical="center"/>
    </xf>
    <xf numFmtId="0" fontId="12" fillId="0" borderId="0" xfId="2" applyFont="1" applyAlignment="1">
      <alignment horizontal="right" vertical="center" wrapText="1"/>
    </xf>
    <xf numFmtId="14" fontId="12" fillId="0" borderId="0" xfId="2" applyNumberFormat="1" applyFont="1" applyAlignment="1">
      <alignment horizontal="right" vertical="center" wrapText="1"/>
    </xf>
    <xf numFmtId="0" fontId="16" fillId="0" borderId="0" xfId="2" applyFont="1" applyAlignment="1">
      <alignment vertical="center" wrapText="1"/>
    </xf>
    <xf numFmtId="169" fontId="13" fillId="0" borderId="88" xfId="2" applyNumberFormat="1" applyFont="1" applyBorder="1" applyAlignment="1">
      <alignment vertical="center"/>
    </xf>
    <xf numFmtId="169" fontId="14" fillId="0" borderId="89" xfId="2" applyNumberFormat="1" applyFont="1" applyBorder="1" applyAlignment="1">
      <alignment vertical="center"/>
    </xf>
    <xf numFmtId="0" fontId="13" fillId="0" borderId="90" xfId="2" quotePrefix="1" applyFont="1" applyBorder="1" applyAlignment="1">
      <alignment vertical="center" wrapText="1"/>
    </xf>
    <xf numFmtId="169" fontId="13" fillId="0" borderId="100" xfId="2" applyNumberFormat="1" applyFont="1" applyBorder="1" applyAlignment="1">
      <alignment vertical="center"/>
    </xf>
    <xf numFmtId="169" fontId="14" fillId="0" borderId="101" xfId="2" applyNumberFormat="1" applyFont="1" applyBorder="1" applyAlignment="1">
      <alignment vertical="center"/>
    </xf>
    <xf numFmtId="0" fontId="13" fillId="0" borderId="102" xfId="2" quotePrefix="1" applyFont="1" applyBorder="1" applyAlignment="1">
      <alignment vertical="center" wrapText="1"/>
    </xf>
    <xf numFmtId="0" fontId="14" fillId="0" borderId="0" xfId="2" applyFont="1" applyBorder="1" applyAlignment="1">
      <alignment vertical="center"/>
    </xf>
    <xf numFmtId="0" fontId="15" fillId="5" borderId="86" xfId="2" applyFont="1" applyFill="1" applyBorder="1" applyAlignment="1">
      <alignment vertical="center" wrapText="1"/>
    </xf>
    <xf numFmtId="0" fontId="13" fillId="0" borderId="0" xfId="2" applyFont="1" applyAlignment="1">
      <alignment vertical="center"/>
    </xf>
    <xf numFmtId="169" fontId="13" fillId="0" borderId="105" xfId="2" applyNumberFormat="1" applyFont="1" applyBorder="1" applyAlignment="1">
      <alignment vertical="center"/>
    </xf>
    <xf numFmtId="0" fontId="13" fillId="0" borderId="105" xfId="2" applyFont="1" applyBorder="1" applyAlignment="1">
      <alignment vertical="center" wrapText="1"/>
    </xf>
    <xf numFmtId="169" fontId="13" fillId="0" borderId="44" xfId="2" applyNumberFormat="1" applyFont="1" applyBorder="1" applyAlignment="1">
      <alignment vertical="center"/>
    </xf>
    <xf numFmtId="0" fontId="13" fillId="0" borderId="44" xfId="2" applyFont="1" applyBorder="1" applyAlignment="1">
      <alignment vertical="center" wrapText="1"/>
    </xf>
    <xf numFmtId="0" fontId="14" fillId="0" borderId="44" xfId="2" quotePrefix="1" applyFont="1" applyBorder="1" applyAlignment="1">
      <alignment vertical="center"/>
    </xf>
    <xf numFmtId="169" fontId="13" fillId="0" borderId="98" xfId="2" applyNumberFormat="1" applyFont="1" applyBorder="1" applyAlignment="1">
      <alignment vertical="center"/>
    </xf>
    <xf numFmtId="0" fontId="13" fillId="0" borderId="79" xfId="2" applyFont="1" applyBorder="1" applyAlignment="1">
      <alignment vertical="center" wrapText="1"/>
    </xf>
    <xf numFmtId="0" fontId="14" fillId="0" borderId="44" xfId="2" quotePrefix="1" applyFont="1" applyBorder="1" applyAlignment="1">
      <alignment vertical="center" wrapText="1"/>
    </xf>
    <xf numFmtId="168" fontId="37" fillId="0" borderId="8" xfId="0" applyNumberFormat="1" applyFont="1" applyFill="1" applyBorder="1" applyAlignment="1">
      <alignment horizontal="center" vertical="center"/>
    </xf>
    <xf numFmtId="9" fontId="37" fillId="0" borderId="9" xfId="0" applyNumberFormat="1" applyFont="1" applyFill="1" applyBorder="1" applyAlignment="1">
      <alignment horizontal="center" vertical="center"/>
    </xf>
    <xf numFmtId="9" fontId="37" fillId="0" borderId="25" xfId="0" applyNumberFormat="1" applyFont="1" applyFill="1" applyBorder="1" applyAlignment="1">
      <alignment horizontal="left" vertical="center"/>
    </xf>
    <xf numFmtId="168" fontId="37" fillId="0" borderId="139" xfId="0" applyNumberFormat="1" applyFont="1" applyFill="1" applyBorder="1" applyAlignment="1">
      <alignment horizontal="center" vertical="center"/>
    </xf>
    <xf numFmtId="9" fontId="37" fillId="0" borderId="130" xfId="0" applyNumberFormat="1" applyFont="1" applyFill="1" applyBorder="1" applyAlignment="1">
      <alignment horizontal="center" vertical="center"/>
    </xf>
    <xf numFmtId="9" fontId="37" fillId="0" borderId="123" xfId="0" applyNumberFormat="1" applyFont="1" applyFill="1" applyBorder="1" applyAlignment="1">
      <alignment horizontal="left" vertical="center"/>
    </xf>
    <xf numFmtId="0" fontId="26" fillId="14" borderId="140" xfId="0" applyFont="1" applyFill="1" applyBorder="1" applyAlignment="1">
      <alignment horizontal="center" vertical="center" wrapText="1"/>
    </xf>
    <xf numFmtId="0" fontId="26" fillId="14" borderId="141" xfId="0" applyFont="1" applyFill="1" applyBorder="1" applyAlignment="1">
      <alignment horizontal="center" vertical="center" wrapText="1"/>
    </xf>
    <xf numFmtId="0" fontId="26" fillId="14" borderId="135" xfId="0" applyFont="1" applyFill="1" applyBorder="1" applyAlignment="1">
      <alignment horizontal="left" vertical="center" wrapText="1"/>
    </xf>
    <xf numFmtId="0" fontId="11" fillId="0" borderId="0" xfId="2" applyFont="1" applyAlignment="1">
      <alignment wrapText="1"/>
    </xf>
    <xf numFmtId="165" fontId="31" fillId="0" borderId="0" xfId="2" applyNumberFormat="1" applyFont="1" applyFill="1" applyAlignment="1">
      <alignment horizontal="right"/>
    </xf>
    <xf numFmtId="0" fontId="11" fillId="0" borderId="0" xfId="2" applyFont="1" applyFill="1" applyAlignment="1">
      <alignment horizontal="right"/>
    </xf>
    <xf numFmtId="0" fontId="11" fillId="0" borderId="0" xfId="2" applyFont="1" applyFill="1" applyAlignment="1">
      <alignment wrapText="1"/>
    </xf>
    <xf numFmtId="165" fontId="11" fillId="0" borderId="0" xfId="2" applyNumberFormat="1" applyFont="1" applyAlignment="1"/>
    <xf numFmtId="165" fontId="13" fillId="0" borderId="8" xfId="1" applyNumberFormat="1" applyFont="1" applyFill="1" applyBorder="1" applyAlignment="1">
      <alignment horizontal="right" vertical="center"/>
    </xf>
    <xf numFmtId="165" fontId="13" fillId="0" borderId="9" xfId="2" applyNumberFormat="1" applyFont="1" applyFill="1" applyBorder="1" applyAlignment="1">
      <alignment horizontal="right" vertical="center"/>
    </xf>
    <xf numFmtId="165" fontId="13" fillId="0" borderId="9" xfId="1" applyNumberFormat="1" applyFont="1" applyFill="1" applyBorder="1" applyAlignment="1">
      <alignment horizontal="right" vertical="center"/>
    </xf>
    <xf numFmtId="0" fontId="13" fillId="0" borderId="25" xfId="2" applyFont="1" applyFill="1" applyBorder="1" applyAlignment="1">
      <alignment vertical="center" wrapText="1"/>
    </xf>
    <xf numFmtId="3" fontId="11" fillId="0" borderId="0" xfId="2" applyNumberFormat="1" applyFont="1" applyAlignment="1"/>
    <xf numFmtId="165" fontId="14" fillId="0" borderId="0" xfId="2" applyNumberFormat="1" applyFont="1" applyFill="1" applyBorder="1" applyAlignment="1">
      <alignment horizontal="right" vertical="center"/>
    </xf>
    <xf numFmtId="165" fontId="13" fillId="0" borderId="0" xfId="1" applyNumberFormat="1" applyFont="1" applyFill="1" applyBorder="1" applyAlignment="1">
      <alignment horizontal="right" vertical="center"/>
    </xf>
    <xf numFmtId="0" fontId="29" fillId="0" borderId="0" xfId="2" applyFont="1" applyAlignment="1"/>
    <xf numFmtId="165" fontId="13" fillId="0" borderId="13" xfId="1" applyNumberFormat="1" applyFont="1" applyFill="1" applyBorder="1" applyAlignment="1">
      <alignment horizontal="right" vertical="center"/>
    </xf>
    <xf numFmtId="165" fontId="13" fillId="0" borderId="14" xfId="2" applyNumberFormat="1" applyFont="1" applyFill="1" applyBorder="1" applyAlignment="1">
      <alignment horizontal="right" vertical="center"/>
    </xf>
    <xf numFmtId="165" fontId="13" fillId="0" borderId="14" xfId="1" applyNumberFormat="1" applyFont="1" applyFill="1" applyBorder="1" applyAlignment="1">
      <alignment horizontal="right" vertical="center"/>
    </xf>
    <xf numFmtId="0" fontId="13" fillId="0" borderId="93" xfId="2" applyFont="1" applyFill="1" applyBorder="1" applyAlignment="1">
      <alignment vertical="center" wrapText="1"/>
    </xf>
    <xf numFmtId="0" fontId="29" fillId="0" borderId="0" xfId="2" applyFont="1" applyAlignment="1">
      <alignment horizontal="center" vertical="center"/>
    </xf>
    <xf numFmtId="3" fontId="29" fillId="0" borderId="0" xfId="2" applyNumberFormat="1" applyFont="1" applyAlignment="1"/>
    <xf numFmtId="165" fontId="14" fillId="0" borderId="26" xfId="1" applyNumberFormat="1" applyFont="1" applyFill="1" applyBorder="1" applyAlignment="1">
      <alignment horizontal="right" vertical="center"/>
    </xf>
    <xf numFmtId="165" fontId="14" fillId="0" borderId="27" xfId="2" applyNumberFormat="1" applyFont="1" applyFill="1" applyBorder="1" applyAlignment="1">
      <alignment horizontal="right" vertical="center"/>
    </xf>
    <xf numFmtId="165" fontId="14" fillId="0" borderId="27" xfId="1" applyNumberFormat="1" applyFont="1" applyFill="1" applyBorder="1" applyAlignment="1">
      <alignment horizontal="right" vertical="center"/>
    </xf>
    <xf numFmtId="0" fontId="14" fillId="0" borderId="28" xfId="2" applyFont="1" applyFill="1" applyBorder="1" applyAlignment="1">
      <alignment vertical="center" wrapText="1"/>
    </xf>
    <xf numFmtId="165" fontId="14" fillId="0" borderId="29" xfId="1" applyNumberFormat="1" applyFont="1" applyFill="1" applyBorder="1" applyAlignment="1">
      <alignment horizontal="right" vertical="center"/>
    </xf>
    <xf numFmtId="165" fontId="14" fillId="0" borderId="30" xfId="2" applyNumberFormat="1" applyFont="1" applyFill="1" applyBorder="1" applyAlignment="1">
      <alignment horizontal="right" vertical="center"/>
    </xf>
    <xf numFmtId="165" fontId="14" fillId="0" borderId="30" xfId="1" applyNumberFormat="1" applyFont="1" applyFill="1" applyBorder="1" applyAlignment="1">
      <alignment horizontal="right" vertical="center"/>
    </xf>
    <xf numFmtId="0" fontId="14" fillId="0" borderId="31" xfId="2" applyFont="1" applyFill="1" applyBorder="1" applyAlignment="1">
      <alignment vertical="center" wrapText="1"/>
    </xf>
    <xf numFmtId="0" fontId="14" fillId="0" borderId="31" xfId="2" quotePrefix="1" applyFont="1" applyFill="1" applyBorder="1" applyAlignment="1">
      <alignment vertical="center" wrapText="1"/>
    </xf>
    <xf numFmtId="165" fontId="14" fillId="0" borderId="30" xfId="3" applyNumberFormat="1" applyFont="1" applyFill="1" applyBorder="1" applyAlignment="1">
      <alignment horizontal="right" vertical="center"/>
    </xf>
    <xf numFmtId="165" fontId="14" fillId="0" borderId="38" xfId="1" applyNumberFormat="1" applyFont="1" applyFill="1" applyBorder="1" applyAlignment="1">
      <alignment horizontal="right" vertical="center"/>
    </xf>
    <xf numFmtId="165" fontId="14" fillId="0" borderId="39" xfId="2" applyNumberFormat="1" applyFont="1" applyFill="1" applyBorder="1" applyAlignment="1">
      <alignment horizontal="right" vertical="center"/>
    </xf>
    <xf numFmtId="165" fontId="14" fillId="0" borderId="39" xfId="1" applyNumberFormat="1" applyFont="1" applyFill="1" applyBorder="1" applyAlignment="1">
      <alignment horizontal="right" vertical="center"/>
    </xf>
    <xf numFmtId="0" fontId="14" fillId="0" borderId="40" xfId="2" applyFont="1" applyFill="1" applyBorder="1" applyAlignment="1">
      <alignment vertical="center" wrapText="1"/>
    </xf>
    <xf numFmtId="0" fontId="14" fillId="0" borderId="28" xfId="2" quotePrefix="1" applyFont="1" applyFill="1" applyBorder="1" applyAlignment="1">
      <alignment vertical="center" wrapText="1"/>
    </xf>
    <xf numFmtId="165" fontId="31" fillId="0" borderId="0" xfId="2" applyNumberFormat="1" applyFont="1" applyAlignment="1"/>
    <xf numFmtId="165" fontId="13" fillId="0" borderId="8" xfId="2" applyNumberFormat="1" applyFont="1" applyFill="1" applyBorder="1" applyAlignment="1">
      <alignment horizontal="right" vertical="center"/>
    </xf>
    <xf numFmtId="165" fontId="13" fillId="0" borderId="9" xfId="3" applyNumberFormat="1" applyFont="1" applyFill="1" applyBorder="1" applyAlignment="1">
      <alignment horizontal="right" vertical="center"/>
    </xf>
    <xf numFmtId="165" fontId="13" fillId="0" borderId="142" xfId="1" applyNumberFormat="1" applyFont="1" applyFill="1" applyBorder="1" applyAlignment="1">
      <alignment horizontal="right" vertical="center"/>
    </xf>
    <xf numFmtId="165" fontId="13" fillId="0" borderId="143" xfId="2" applyNumberFormat="1" applyFont="1" applyFill="1" applyBorder="1" applyAlignment="1">
      <alignment horizontal="right" vertical="center"/>
    </xf>
    <xf numFmtId="165" fontId="13" fillId="0" borderId="143" xfId="1" applyNumberFormat="1" applyFont="1" applyFill="1" applyBorder="1" applyAlignment="1">
      <alignment horizontal="right" vertical="center"/>
    </xf>
    <xf numFmtId="0" fontId="13" fillId="0" borderId="99" xfId="2" applyFont="1" applyFill="1" applyBorder="1" applyAlignment="1">
      <alignment vertical="center" wrapText="1"/>
    </xf>
    <xf numFmtId="14" fontId="13" fillId="0" borderId="0" xfId="2" applyNumberFormat="1" applyFont="1" applyFill="1" applyBorder="1" applyAlignment="1">
      <alignment vertical="center"/>
    </xf>
    <xf numFmtId="165" fontId="14" fillId="0" borderId="0" xfId="1" applyNumberFormat="1" applyFont="1" applyFill="1" applyAlignment="1">
      <alignment horizontal="right" vertical="center"/>
    </xf>
    <xf numFmtId="0" fontId="15" fillId="5" borderId="127" xfId="2" applyFont="1" applyFill="1" applyBorder="1" applyAlignment="1">
      <alignment horizontal="right" vertical="center" wrapText="1"/>
    </xf>
    <xf numFmtId="0" fontId="15" fillId="5" borderId="83" xfId="2" applyFont="1" applyFill="1" applyBorder="1" applyAlignment="1">
      <alignment horizontal="right" vertical="center" wrapText="1"/>
    </xf>
    <xf numFmtId="0" fontId="32" fillId="5" borderId="0" xfId="2" applyFont="1" applyFill="1" applyBorder="1" applyAlignment="1">
      <alignment vertical="center"/>
    </xf>
    <xf numFmtId="0" fontId="11" fillId="0" borderId="0" xfId="3" applyFont="1" applyBorder="1" applyAlignment="1"/>
    <xf numFmtId="0" fontId="47" fillId="0" borderId="0" xfId="3" applyFont="1" applyBorder="1" applyAlignment="1"/>
    <xf numFmtId="165" fontId="13" fillId="0" borderId="13" xfId="3" applyNumberFormat="1" applyFont="1" applyBorder="1" applyAlignment="1">
      <alignment vertical="center"/>
    </xf>
    <xf numFmtId="165" fontId="13" fillId="0" borderId="14" xfId="3" applyNumberFormat="1" applyFont="1" applyBorder="1" applyAlignment="1">
      <alignment vertical="center"/>
    </xf>
    <xf numFmtId="0" fontId="13" fillId="0" borderId="25" xfId="7" applyFont="1" applyFill="1" applyBorder="1" applyAlignment="1" applyProtection="1">
      <alignment vertical="center" wrapText="1"/>
      <protection locked="0"/>
    </xf>
    <xf numFmtId="165" fontId="13" fillId="0" borderId="9" xfId="3" applyNumberFormat="1" applyFont="1" applyBorder="1" applyAlignment="1">
      <alignment vertical="center"/>
    </xf>
    <xf numFmtId="0" fontId="13" fillId="0" borderId="102" xfId="3" applyFont="1" applyFill="1" applyBorder="1" applyAlignment="1">
      <alignment vertical="center" wrapText="1"/>
    </xf>
    <xf numFmtId="0" fontId="13" fillId="0" borderId="0" xfId="7" applyFont="1" applyFill="1" applyBorder="1" applyAlignment="1" applyProtection="1">
      <alignment vertical="center" wrapText="1"/>
      <protection locked="0"/>
    </xf>
    <xf numFmtId="165" fontId="47" fillId="0" borderId="0" xfId="3" applyNumberFormat="1" applyFont="1" applyBorder="1" applyAlignment="1"/>
    <xf numFmtId="165" fontId="14" fillId="0" borderId="13" xfId="3" applyNumberFormat="1" applyFont="1" applyBorder="1" applyAlignment="1">
      <alignment vertical="center"/>
    </xf>
    <xf numFmtId="165" fontId="14" fillId="0" borderId="14" xfId="3" applyNumberFormat="1" applyFont="1" applyBorder="1" applyAlignment="1">
      <alignment vertical="center"/>
    </xf>
    <xf numFmtId="0" fontId="14" fillId="0" borderId="90" xfId="3" applyFont="1" applyFill="1" applyBorder="1" applyAlignment="1">
      <alignment vertical="center" wrapText="1"/>
    </xf>
    <xf numFmtId="165" fontId="14" fillId="0" borderId="29" xfId="3" applyNumberFormat="1" applyFont="1" applyBorder="1" applyAlignment="1">
      <alignment vertical="center"/>
    </xf>
    <xf numFmtId="165" fontId="14" fillId="0" borderId="30" xfId="3" applyNumberFormat="1" applyFont="1" applyBorder="1" applyAlignment="1">
      <alignment vertical="center"/>
    </xf>
    <xf numFmtId="0" fontId="14" fillId="0" borderId="31" xfId="3" applyFont="1" applyFill="1" applyBorder="1" applyAlignment="1">
      <alignment vertical="center" wrapText="1"/>
    </xf>
    <xf numFmtId="0" fontId="12" fillId="0" borderId="0" xfId="3" applyFont="1" applyFill="1" applyBorder="1" applyAlignment="1">
      <alignment wrapText="1"/>
    </xf>
    <xf numFmtId="165" fontId="17" fillId="0" borderId="0" xfId="3" applyNumberFormat="1" applyFont="1" applyFill="1" applyBorder="1" applyAlignment="1">
      <alignment wrapText="1"/>
    </xf>
    <xf numFmtId="165" fontId="14" fillId="0" borderId="100" xfId="3" applyNumberFormat="1" applyFont="1" applyBorder="1" applyAlignment="1">
      <alignment vertical="center"/>
    </xf>
    <xf numFmtId="165" fontId="14" fillId="0" borderId="101" xfId="3" applyNumberFormat="1" applyFont="1" applyBorder="1" applyAlignment="1">
      <alignment vertical="center"/>
    </xf>
    <xf numFmtId="0" fontId="14" fillId="0" borderId="102" xfId="3" applyFont="1" applyFill="1" applyBorder="1" applyAlignment="1">
      <alignment vertical="center" wrapText="1"/>
    </xf>
    <xf numFmtId="165" fontId="13" fillId="0" borderId="145" xfId="3" applyNumberFormat="1" applyFont="1" applyBorder="1" applyAlignment="1">
      <alignment vertical="center"/>
    </xf>
    <xf numFmtId="0" fontId="13" fillId="0" borderId="145" xfId="3" applyFont="1" applyFill="1" applyBorder="1" applyAlignment="1">
      <alignment vertical="center" wrapText="1"/>
    </xf>
    <xf numFmtId="0" fontId="47" fillId="0" borderId="0" xfId="3" applyFont="1" applyAlignment="1"/>
    <xf numFmtId="165" fontId="13" fillId="0" borderId="43" xfId="3" applyNumberFormat="1" applyFont="1" applyBorder="1" applyAlignment="1">
      <alignment vertical="center"/>
    </xf>
    <xf numFmtId="0" fontId="13" fillId="0" borderId="43" xfId="3" applyFont="1" applyFill="1" applyBorder="1" applyAlignment="1">
      <alignment vertical="center" wrapText="1"/>
    </xf>
    <xf numFmtId="165" fontId="47" fillId="0" borderId="0" xfId="3" applyNumberFormat="1" applyFont="1" applyAlignment="1"/>
    <xf numFmtId="165" fontId="14" fillId="0" borderId="97" xfId="3" applyNumberFormat="1" applyFont="1" applyBorder="1" applyAlignment="1">
      <alignment vertical="center"/>
    </xf>
    <xf numFmtId="0" fontId="14" fillId="0" borderId="97" xfId="7" applyFont="1" applyFill="1" applyBorder="1" applyAlignment="1" applyProtection="1">
      <alignment vertical="center" wrapText="1"/>
      <protection locked="0"/>
    </xf>
    <xf numFmtId="165" fontId="14" fillId="0" borderId="103" xfId="3" applyNumberFormat="1" applyFont="1" applyBorder="1" applyAlignment="1">
      <alignment vertical="center"/>
    </xf>
    <xf numFmtId="0" fontId="14" fillId="0" borderId="103" xfId="3" applyFont="1" applyFill="1" applyBorder="1" applyAlignment="1">
      <alignment vertical="center" wrapText="1"/>
    </xf>
    <xf numFmtId="0" fontId="13" fillId="0" borderId="146" xfId="3" applyFont="1" applyFill="1" applyBorder="1" applyAlignment="1">
      <alignment vertical="center" wrapText="1"/>
    </xf>
    <xf numFmtId="0" fontId="13" fillId="0" borderId="147" xfId="3" applyFont="1" applyFill="1" applyBorder="1" applyAlignment="1">
      <alignment vertical="center" wrapText="1"/>
    </xf>
    <xf numFmtId="0" fontId="14" fillId="0" borderId="147" xfId="3" applyFont="1" applyBorder="1" applyAlignment="1">
      <alignment vertical="center"/>
    </xf>
    <xf numFmtId="0" fontId="13" fillId="0" borderId="104" xfId="3" applyFont="1" applyFill="1" applyBorder="1" applyAlignment="1">
      <alignment vertical="center" wrapText="1"/>
    </xf>
    <xf numFmtId="0" fontId="13" fillId="0" borderId="148" xfId="3" applyFont="1" applyFill="1" applyBorder="1" applyAlignment="1">
      <alignment vertical="center" wrapText="1"/>
    </xf>
    <xf numFmtId="0" fontId="13" fillId="0" borderId="149" xfId="3" applyFont="1" applyFill="1" applyBorder="1" applyAlignment="1">
      <alignment vertical="center" wrapText="1"/>
    </xf>
    <xf numFmtId="0" fontId="14" fillId="0" borderId="149" xfId="3" applyFont="1" applyBorder="1" applyAlignment="1">
      <alignment vertical="center"/>
    </xf>
    <xf numFmtId="0" fontId="13" fillId="0" borderId="150" xfId="3" applyFont="1" applyFill="1" applyBorder="1" applyAlignment="1">
      <alignment vertical="center" wrapText="1"/>
    </xf>
    <xf numFmtId="0" fontId="15" fillId="5" borderId="151" xfId="3" applyFont="1" applyFill="1" applyBorder="1" applyAlignment="1">
      <alignment horizontal="right" vertical="top" wrapText="1"/>
    </xf>
    <xf numFmtId="0" fontId="15" fillId="5" borderId="152" xfId="3" applyFont="1" applyFill="1" applyBorder="1" applyAlignment="1">
      <alignment horizontal="right" vertical="top" wrapText="1"/>
    </xf>
    <xf numFmtId="14" fontId="12" fillId="0" borderId="0" xfId="3" applyNumberFormat="1" applyFont="1" applyAlignment="1">
      <alignment wrapText="1"/>
    </xf>
    <xf numFmtId="14" fontId="15" fillId="5" borderId="35" xfId="3" applyNumberFormat="1" applyFont="1" applyFill="1" applyBorder="1" applyAlignment="1">
      <alignment horizontal="right" wrapText="1"/>
    </xf>
    <xf numFmtId="14" fontId="15" fillId="5" borderId="36" xfId="3" applyNumberFormat="1" applyFont="1" applyFill="1" applyBorder="1" applyAlignment="1">
      <alignment horizontal="right" wrapText="1"/>
    </xf>
    <xf numFmtId="165" fontId="14" fillId="0" borderId="88" xfId="3" applyNumberFormat="1" applyFont="1" applyFill="1" applyBorder="1" applyAlignment="1">
      <alignment vertical="center"/>
    </xf>
    <xf numFmtId="165" fontId="14" fillId="0" borderId="89" xfId="3" applyNumberFormat="1" applyFont="1" applyFill="1" applyBorder="1" applyAlignment="1">
      <alignment vertical="center"/>
    </xf>
    <xf numFmtId="0" fontId="49" fillId="0" borderId="90" xfId="7" quotePrefix="1" applyFont="1" applyFill="1" applyBorder="1" applyAlignment="1" applyProtection="1">
      <alignment vertical="center" wrapText="1"/>
      <protection locked="0"/>
    </xf>
    <xf numFmtId="165" fontId="14" fillId="0" borderId="29" xfId="3" applyNumberFormat="1" applyFont="1" applyFill="1" applyBorder="1" applyAlignment="1">
      <alignment vertical="center"/>
    </xf>
    <xf numFmtId="165" fontId="14" fillId="0" borderId="30" xfId="3" applyNumberFormat="1" applyFont="1" applyFill="1" applyBorder="1" applyAlignment="1">
      <alignment vertical="center"/>
    </xf>
    <xf numFmtId="165" fontId="13" fillId="0" borderId="30" xfId="3" applyNumberFormat="1" applyFont="1" applyFill="1" applyBorder="1" applyAlignment="1">
      <alignment vertical="center"/>
    </xf>
    <xf numFmtId="0" fontId="49" fillId="0" borderId="31" xfId="7" quotePrefix="1" applyFont="1" applyFill="1" applyBorder="1" applyAlignment="1" applyProtection="1">
      <alignment vertical="center" wrapText="1"/>
      <protection locked="0"/>
    </xf>
    <xf numFmtId="165" fontId="13" fillId="0" borderId="100" xfId="3" applyNumberFormat="1" applyFont="1" applyFill="1" applyBorder="1" applyAlignment="1">
      <alignment vertical="center"/>
    </xf>
    <xf numFmtId="165" fontId="13" fillId="0" borderId="101" xfId="3" applyNumberFormat="1" applyFont="1" applyFill="1" applyBorder="1" applyAlignment="1">
      <alignment vertical="center"/>
    </xf>
    <xf numFmtId="0" fontId="13" fillId="0" borderId="102" xfId="7" quotePrefix="1" applyFont="1" applyFill="1" applyBorder="1" applyAlignment="1" applyProtection="1">
      <alignment vertical="center" wrapText="1"/>
      <protection locked="0"/>
    </xf>
    <xf numFmtId="0" fontId="21" fillId="7" borderId="154" xfId="3" applyFont="1" applyFill="1" applyBorder="1" applyAlignment="1">
      <alignment horizontal="right" vertical="top" wrapText="1"/>
    </xf>
    <xf numFmtId="0" fontId="21" fillId="7" borderId="155" xfId="3" applyFont="1" applyFill="1" applyBorder="1" applyAlignment="1">
      <alignment horizontal="right" vertical="top" wrapText="1"/>
    </xf>
    <xf numFmtId="0" fontId="21" fillId="7" borderId="156" xfId="3" applyFont="1" applyFill="1" applyBorder="1" applyAlignment="1">
      <alignment horizontal="left" vertical="top" wrapText="1"/>
    </xf>
    <xf numFmtId="165" fontId="14" fillId="0" borderId="38" xfId="3" applyNumberFormat="1" applyFont="1" applyBorder="1" applyAlignment="1">
      <alignment vertical="center"/>
    </xf>
    <xf numFmtId="165" fontId="14" fillId="0" borderId="39" xfId="3" applyNumberFormat="1" applyFont="1" applyBorder="1" applyAlignment="1">
      <alignment vertical="center"/>
    </xf>
    <xf numFmtId="165" fontId="50" fillId="0" borderId="0" xfId="3" applyNumberFormat="1" applyFont="1" applyFill="1" applyBorder="1" applyAlignment="1">
      <alignment vertical="center"/>
    </xf>
    <xf numFmtId="0" fontId="50" fillId="0" borderId="0" xfId="3" applyFont="1" applyFill="1" applyBorder="1" applyAlignment="1">
      <alignment vertical="center" wrapText="1"/>
    </xf>
    <xf numFmtId="165" fontId="14" fillId="0" borderId="27" xfId="3" applyNumberFormat="1" applyFont="1" applyBorder="1" applyAlignment="1">
      <alignment vertical="center"/>
    </xf>
    <xf numFmtId="165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 wrapText="1"/>
    </xf>
    <xf numFmtId="165" fontId="51" fillId="0" borderId="30" xfId="3" applyNumberFormat="1" applyFont="1" applyBorder="1" applyAlignment="1">
      <alignment vertical="center"/>
    </xf>
    <xf numFmtId="165" fontId="29" fillId="0" borderId="0" xfId="3" applyNumberFormat="1" applyFont="1" applyFill="1" applyBorder="1" applyAlignment="1">
      <alignment vertical="center"/>
    </xf>
    <xf numFmtId="0" fontId="29" fillId="0" borderId="0" xfId="3" applyFont="1" applyFill="1" applyBorder="1" applyAlignment="1">
      <alignment horizontal="left" vertical="center" wrapText="1"/>
    </xf>
    <xf numFmtId="0" fontId="15" fillId="5" borderId="82" xfId="7" applyFont="1" applyFill="1" applyBorder="1" applyAlignment="1" applyProtection="1">
      <alignment horizontal="right" vertical="top" wrapText="1"/>
      <protection locked="0"/>
    </xf>
    <xf numFmtId="0" fontId="15" fillId="5" borderId="84" xfId="7" applyFont="1" applyFill="1" applyBorder="1" applyAlignment="1" applyProtection="1">
      <alignment horizontal="right" vertical="top" wrapText="1" indent="1"/>
      <protection locked="0"/>
    </xf>
    <xf numFmtId="0" fontId="15" fillId="5" borderId="84" xfId="7" applyFont="1" applyFill="1" applyBorder="1" applyAlignment="1" applyProtection="1">
      <alignment horizontal="right" vertical="top" wrapText="1"/>
      <protection locked="0"/>
    </xf>
    <xf numFmtId="0" fontId="15" fillId="5" borderId="86" xfId="3" applyFont="1" applyFill="1" applyBorder="1" applyAlignment="1">
      <alignment vertical="top" wrapText="1"/>
    </xf>
    <xf numFmtId="0" fontId="15" fillId="0" borderId="0" xfId="7" applyFont="1" applyFill="1" applyBorder="1" applyAlignment="1" applyProtection="1">
      <alignment horizontal="center" vertical="top" wrapText="1"/>
      <protection locked="0"/>
    </xf>
    <xf numFmtId="0" fontId="52" fillId="0" borderId="0" xfId="3" applyFont="1" applyFill="1" applyBorder="1" applyAlignment="1">
      <alignment vertical="top" wrapText="1"/>
    </xf>
    <xf numFmtId="165" fontId="13" fillId="0" borderId="8" xfId="3" applyNumberFormat="1" applyFont="1" applyBorder="1" applyAlignment="1">
      <alignment vertical="center"/>
    </xf>
    <xf numFmtId="165" fontId="14" fillId="0" borderId="26" xfId="3" applyNumberFormat="1" applyFont="1" applyBorder="1" applyAlignment="1">
      <alignment vertical="center"/>
    </xf>
    <xf numFmtId="165" fontId="14" fillId="0" borderId="27" xfId="3" applyNumberFormat="1" applyFont="1" applyFill="1" applyBorder="1" applyAlignment="1">
      <alignment vertical="center"/>
    </xf>
    <xf numFmtId="0" fontId="14" fillId="0" borderId="31" xfId="7" quotePrefix="1" applyFont="1" applyFill="1" applyBorder="1" applyAlignment="1" applyProtection="1">
      <alignment vertical="center" wrapText="1"/>
      <protection locked="0"/>
    </xf>
    <xf numFmtId="0" fontId="14" fillId="0" borderId="40" xfId="7" quotePrefix="1" applyFont="1" applyFill="1" applyBorder="1" applyAlignment="1" applyProtection="1">
      <alignment vertical="center" wrapText="1"/>
      <protection locked="0"/>
    </xf>
    <xf numFmtId="0" fontId="49" fillId="0" borderId="25" xfId="7" applyFont="1" applyFill="1" applyBorder="1" applyAlignment="1" applyProtection="1">
      <alignment vertical="center" wrapText="1"/>
      <protection locked="0"/>
    </xf>
    <xf numFmtId="0" fontId="14" fillId="0" borderId="28" xfId="7" quotePrefix="1" applyFont="1" applyFill="1" applyBorder="1" applyAlignment="1" applyProtection="1">
      <alignment vertical="center" wrapText="1"/>
      <protection locked="0"/>
    </xf>
    <xf numFmtId="165" fontId="13" fillId="0" borderId="0" xfId="3" applyNumberFormat="1" applyFont="1" applyBorder="1" applyAlignment="1">
      <alignment vertical="center"/>
    </xf>
    <xf numFmtId="0" fontId="13" fillId="0" borderId="0" xfId="3" applyFont="1" applyFill="1" applyBorder="1" applyAlignment="1">
      <alignment vertical="center" wrapText="1"/>
    </xf>
    <xf numFmtId="171" fontId="13" fillId="0" borderId="8" xfId="3" applyNumberFormat="1" applyFont="1" applyBorder="1" applyAlignment="1">
      <alignment vertical="center"/>
    </xf>
    <xf numFmtId="171" fontId="13" fillId="0" borderId="9" xfId="3" applyNumberFormat="1" applyFont="1" applyBorder="1" applyAlignment="1">
      <alignment vertical="center"/>
    </xf>
    <xf numFmtId="0" fontId="13" fillId="0" borderId="158" xfId="3" applyFont="1" applyFill="1" applyBorder="1" applyAlignment="1">
      <alignment vertical="center" wrapText="1"/>
    </xf>
    <xf numFmtId="171" fontId="14" fillId="0" borderId="88" xfId="3" applyNumberFormat="1" applyFont="1" applyBorder="1" applyAlignment="1">
      <alignment vertical="center"/>
    </xf>
    <xf numFmtId="171" fontId="14" fillId="0" borderId="89" xfId="3" applyNumberFormat="1" applyFont="1" applyBorder="1" applyAlignment="1">
      <alignment vertical="center"/>
    </xf>
    <xf numFmtId="0" fontId="14" fillId="0" borderId="90" xfId="7" quotePrefix="1" applyFont="1" applyFill="1" applyBorder="1" applyAlignment="1" applyProtection="1">
      <alignment horizontal="left" vertical="center" wrapText="1"/>
      <protection locked="0"/>
    </xf>
    <xf numFmtId="171" fontId="14" fillId="0" borderId="38" xfId="3" applyNumberFormat="1" applyFont="1" applyBorder="1" applyAlignment="1">
      <alignment vertical="center"/>
    </xf>
    <xf numFmtId="171" fontId="14" fillId="0" borderId="39" xfId="3" applyNumberFormat="1" applyFont="1" applyBorder="1" applyAlignment="1">
      <alignment vertical="center"/>
    </xf>
    <xf numFmtId="0" fontId="14" fillId="0" borderId="40" xfId="7" quotePrefix="1" applyFont="1" applyFill="1" applyBorder="1" applyAlignment="1" applyProtection="1">
      <alignment horizontal="left" vertical="center" wrapText="1"/>
      <protection locked="0"/>
    </xf>
    <xf numFmtId="0" fontId="49" fillId="0" borderId="25" xfId="7" applyFont="1" applyFill="1" applyBorder="1" applyAlignment="1" applyProtection="1">
      <alignment horizontal="left" vertical="center" wrapText="1"/>
      <protection locked="0"/>
    </xf>
    <xf numFmtId="171" fontId="14" fillId="0" borderId="26" xfId="3" applyNumberFormat="1" applyFont="1" applyBorder="1" applyAlignment="1">
      <alignment vertical="center"/>
    </xf>
    <xf numFmtId="171" fontId="14" fillId="0" borderId="27" xfId="3" applyNumberFormat="1" applyFont="1" applyBorder="1" applyAlignment="1">
      <alignment vertical="center"/>
    </xf>
    <xf numFmtId="0" fontId="14" fillId="0" borderId="28" xfId="7" quotePrefix="1" applyFont="1" applyFill="1" applyBorder="1" applyAlignment="1" applyProtection="1">
      <alignment horizontal="left" vertical="center" wrapText="1"/>
      <protection locked="0"/>
    </xf>
    <xf numFmtId="171" fontId="14" fillId="0" borderId="29" xfId="3" applyNumberFormat="1" applyFont="1" applyBorder="1" applyAlignment="1">
      <alignment vertical="center"/>
    </xf>
    <xf numFmtId="171" fontId="14" fillId="0" borderId="30" xfId="3" applyNumberFormat="1" applyFont="1" applyBorder="1" applyAlignment="1">
      <alignment vertical="center"/>
    </xf>
    <xf numFmtId="0" fontId="14" fillId="0" borderId="31" xfId="7" quotePrefix="1" applyFont="1" applyFill="1" applyBorder="1" applyAlignment="1" applyProtection="1">
      <alignment horizontal="left" vertical="center" wrapText="1"/>
      <protection locked="0"/>
    </xf>
    <xf numFmtId="171" fontId="14" fillId="0" borderId="30" xfId="3" applyNumberFormat="1" applyFont="1" applyFill="1" applyBorder="1" applyAlignment="1">
      <alignment vertical="center"/>
    </xf>
    <xf numFmtId="171" fontId="14" fillId="0" borderId="8" xfId="3" applyNumberFormat="1" applyFont="1" applyBorder="1" applyAlignment="1">
      <alignment vertical="center"/>
    </xf>
    <xf numFmtId="171" fontId="14" fillId="0" borderId="9" xfId="3" applyNumberFormat="1" applyFont="1" applyBorder="1" applyAlignment="1">
      <alignment vertical="center"/>
    </xf>
    <xf numFmtId="0" fontId="13" fillId="0" borderId="25" xfId="3" applyFont="1" applyFill="1" applyBorder="1" applyAlignment="1">
      <alignment vertical="center" wrapText="1"/>
    </xf>
    <xf numFmtId="14" fontId="15" fillId="5" borderId="159" xfId="3" applyNumberFormat="1" applyFont="1" applyFill="1" applyBorder="1" applyAlignment="1">
      <alignment horizontal="right" wrapText="1"/>
    </xf>
    <xf numFmtId="14" fontId="15" fillId="5" borderId="77" xfId="3" applyNumberFormat="1" applyFont="1" applyFill="1" applyBorder="1" applyAlignment="1">
      <alignment horizontal="right" wrapText="1"/>
    </xf>
    <xf numFmtId="0" fontId="11" fillId="0" borderId="0" xfId="3" applyFont="1" applyFill="1" applyAlignment="1"/>
    <xf numFmtId="0" fontId="11" fillId="0" borderId="0" xfId="3" applyFont="1" applyFill="1" applyBorder="1" applyAlignment="1"/>
    <xf numFmtId="165" fontId="14" fillId="0" borderId="0" xfId="3" applyNumberFormat="1" applyFont="1" applyBorder="1" applyAlignment="1">
      <alignment vertical="center"/>
    </xf>
    <xf numFmtId="0" fontId="14" fillId="0" borderId="0" xfId="3" applyFont="1" applyFill="1" applyBorder="1" applyAlignment="1">
      <alignment vertical="center" wrapText="1"/>
    </xf>
    <xf numFmtId="0" fontId="51" fillId="0" borderId="0" xfId="3" applyFont="1" applyFill="1" applyBorder="1" applyAlignment="1">
      <alignment horizontal="left" vertical="center" wrapText="1"/>
    </xf>
    <xf numFmtId="0" fontId="49" fillId="0" borderId="93" xfId="7" quotePrefix="1" applyFont="1" applyFill="1" applyBorder="1" applyAlignment="1" applyProtection="1">
      <alignment vertical="center" wrapText="1"/>
      <protection locked="0"/>
    </xf>
    <xf numFmtId="0" fontId="49" fillId="0" borderId="102" xfId="7" quotePrefix="1" applyFont="1" applyFill="1" applyBorder="1" applyAlignment="1" applyProtection="1">
      <alignment vertical="center" wrapText="1"/>
      <protection locked="0"/>
    </xf>
    <xf numFmtId="171" fontId="13" fillId="0" borderId="29" xfId="3" applyNumberFormat="1" applyFont="1" applyBorder="1" applyAlignment="1">
      <alignment vertical="center"/>
    </xf>
    <xf numFmtId="171" fontId="13" fillId="0" borderId="30" xfId="3" applyNumberFormat="1" applyFont="1" applyBorder="1" applyAlignment="1">
      <alignment vertical="center"/>
    </xf>
    <xf numFmtId="0" fontId="13" fillId="0" borderId="31" xfId="7" quotePrefix="1" applyFont="1" applyFill="1" applyBorder="1" applyAlignment="1" applyProtection="1">
      <alignment horizontal="left" vertical="center" wrapText="1"/>
      <protection locked="0"/>
    </xf>
    <xf numFmtId="165" fontId="13" fillId="0" borderId="39" xfId="3" applyNumberFormat="1" applyFont="1" applyBorder="1" applyAlignment="1">
      <alignment vertical="center"/>
    </xf>
    <xf numFmtId="165" fontId="14" fillId="0" borderId="8" xfId="3" applyNumberFormat="1" applyFont="1" applyBorder="1" applyAlignment="1">
      <alignment vertical="center"/>
    </xf>
    <xf numFmtId="165" fontId="14" fillId="0" borderId="9" xfId="3" applyNumberFormat="1" applyFont="1" applyBorder="1" applyAlignment="1">
      <alignment vertical="center"/>
    </xf>
    <xf numFmtId="165" fontId="14" fillId="0" borderId="89" xfId="3" applyNumberFormat="1" applyFont="1" applyBorder="1" applyAlignment="1">
      <alignment vertical="center"/>
    </xf>
    <xf numFmtId="165" fontId="13" fillId="0" borderId="8" xfId="3" applyNumberFormat="1" applyFont="1" applyFill="1" applyBorder="1" applyAlignment="1">
      <alignment vertical="center"/>
    </xf>
    <xf numFmtId="165" fontId="13" fillId="0" borderId="30" xfId="3" applyNumberFormat="1" applyFont="1" applyBorder="1" applyAlignment="1">
      <alignment vertical="center"/>
    </xf>
    <xf numFmtId="165" fontId="14" fillId="0" borderId="88" xfId="3" applyNumberFormat="1" applyFont="1" applyBorder="1" applyAlignment="1">
      <alignment vertical="center"/>
    </xf>
    <xf numFmtId="165" fontId="47" fillId="0" borderId="0" xfId="3" applyNumberFormat="1" applyFont="1" applyFill="1" applyBorder="1" applyAlignment="1"/>
    <xf numFmtId="165" fontId="13" fillId="0" borderId="43" xfId="3" applyNumberFormat="1" applyFont="1" applyFill="1" applyBorder="1" applyAlignment="1">
      <alignment vertical="center"/>
    </xf>
    <xf numFmtId="165" fontId="13" fillId="0" borderId="9" xfId="3" applyNumberFormat="1" applyFont="1" applyFill="1" applyBorder="1" applyAlignment="1">
      <alignment vertical="center"/>
    </xf>
    <xf numFmtId="0" fontId="13" fillId="0" borderId="43" xfId="7" applyFont="1" applyFill="1" applyBorder="1" applyAlignment="1" applyProtection="1">
      <alignment vertical="center" wrapText="1"/>
      <protection locked="0"/>
    </xf>
    <xf numFmtId="165" fontId="14" fillId="0" borderId="26" xfId="3" applyNumberFormat="1" applyFont="1" applyFill="1" applyBorder="1" applyAlignment="1">
      <alignment vertical="center"/>
    </xf>
    <xf numFmtId="0" fontId="14" fillId="0" borderId="28" xfId="3" applyFont="1" applyFill="1" applyBorder="1" applyAlignment="1">
      <alignment vertical="center" wrapText="1"/>
    </xf>
    <xf numFmtId="165" fontId="14" fillId="0" borderId="103" xfId="3" applyNumberFormat="1" applyFont="1" applyFill="1" applyBorder="1" applyAlignment="1">
      <alignment vertical="center"/>
    </xf>
    <xf numFmtId="165" fontId="14" fillId="0" borderId="101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wrapText="1"/>
    </xf>
    <xf numFmtId="0" fontId="21" fillId="7" borderId="160" xfId="3" applyFont="1" applyFill="1" applyBorder="1" applyAlignment="1">
      <alignment horizontal="center" vertical="center" wrapText="1"/>
    </xf>
    <xf numFmtId="0" fontId="21" fillId="7" borderId="161" xfId="3" applyFont="1" applyFill="1" applyBorder="1" applyAlignment="1">
      <alignment horizontal="center" vertical="center" wrapText="1"/>
    </xf>
    <xf numFmtId="14" fontId="12" fillId="0" borderId="0" xfId="3" applyNumberFormat="1" applyFont="1" applyFill="1" applyBorder="1" applyAlignment="1">
      <alignment wrapText="1"/>
    </xf>
    <xf numFmtId="14" fontId="11" fillId="0" borderId="0" xfId="3" applyNumberFormat="1" applyFont="1" applyFill="1" applyBorder="1" applyAlignment="1">
      <alignment wrapText="1"/>
    </xf>
    <xf numFmtId="0" fontId="13" fillId="0" borderId="93" xfId="3" applyFont="1" applyFill="1" applyBorder="1" applyAlignment="1">
      <alignment vertical="center" wrapText="1"/>
    </xf>
    <xf numFmtId="0" fontId="13" fillId="0" borderId="40" xfId="3" applyFont="1" applyFill="1" applyBorder="1" applyAlignment="1">
      <alignment vertical="center" wrapText="1"/>
    </xf>
    <xf numFmtId="165" fontId="13" fillId="0" borderId="39" xfId="3" applyNumberFormat="1" applyFont="1" applyFill="1" applyBorder="1" applyAlignment="1">
      <alignment vertical="center"/>
    </xf>
    <xf numFmtId="165" fontId="13" fillId="0" borderId="38" xfId="3" applyNumberFormat="1" applyFont="1" applyFill="1" applyBorder="1" applyAlignment="1">
      <alignment vertical="center"/>
    </xf>
    <xf numFmtId="0" fontId="14" fillId="0" borderId="31" xfId="3" applyFont="1" applyFill="1" applyBorder="1" applyAlignment="1">
      <alignment horizontal="left" vertical="center" wrapText="1"/>
    </xf>
    <xf numFmtId="0" fontId="51" fillId="0" borderId="31" xfId="3" quotePrefix="1" applyFont="1" applyFill="1" applyBorder="1" applyAlignment="1">
      <alignment horizontal="left" vertical="center" wrapText="1" indent="1"/>
    </xf>
    <xf numFmtId="165" fontId="51" fillId="0" borderId="30" xfId="3" applyNumberFormat="1" applyFont="1" applyFill="1" applyBorder="1" applyAlignment="1">
      <alignment vertical="center"/>
    </xf>
    <xf numFmtId="165" fontId="51" fillId="0" borderId="29" xfId="3" applyNumberFormat="1" applyFont="1" applyFill="1" applyBorder="1" applyAlignment="1">
      <alignment vertical="center"/>
    </xf>
    <xf numFmtId="0" fontId="51" fillId="0" borderId="31" xfId="3" quotePrefix="1" applyFont="1" applyFill="1" applyBorder="1" applyAlignment="1">
      <alignment horizontal="left" vertical="center" wrapText="1"/>
    </xf>
    <xf numFmtId="165" fontId="51" fillId="0" borderId="27" xfId="3" applyNumberFormat="1" applyFont="1" applyFill="1" applyBorder="1" applyAlignment="1">
      <alignment vertical="center"/>
    </xf>
    <xf numFmtId="165" fontId="51" fillId="0" borderId="26" xfId="3" applyNumberFormat="1" applyFont="1" applyFill="1" applyBorder="1" applyAlignment="1">
      <alignment vertical="center"/>
    </xf>
    <xf numFmtId="0" fontId="14" fillId="0" borderId="40" xfId="3" applyFont="1" applyFill="1" applyBorder="1" applyAlignment="1">
      <alignment vertical="center" wrapText="1"/>
    </xf>
    <xf numFmtId="0" fontId="17" fillId="0" borderId="0" xfId="3" applyFont="1" applyAlignment="1"/>
    <xf numFmtId="0" fontId="53" fillId="0" borderId="0" xfId="8" applyFont="1"/>
    <xf numFmtId="0" fontId="4" fillId="3" borderId="5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vertical="center" wrapText="1"/>
    </xf>
    <xf numFmtId="0" fontId="10" fillId="5" borderId="19" xfId="2" applyFont="1" applyFill="1" applyBorder="1" applyAlignment="1">
      <alignment horizontal="center" vertical="center" wrapText="1"/>
    </xf>
    <xf numFmtId="0" fontId="10" fillId="5" borderId="20" xfId="2" applyFont="1" applyFill="1" applyBorder="1" applyAlignment="1">
      <alignment horizontal="center" vertical="center" wrapText="1"/>
    </xf>
    <xf numFmtId="0" fontId="10" fillId="5" borderId="18" xfId="2" applyFont="1" applyFill="1" applyBorder="1" applyAlignment="1">
      <alignment horizontal="center" vertical="center" wrapText="1"/>
    </xf>
    <xf numFmtId="0" fontId="9" fillId="5" borderId="12" xfId="2" applyFont="1" applyFill="1" applyBorder="1" applyAlignment="1">
      <alignment horizontal="center" vertical="center" wrapText="1"/>
    </xf>
    <xf numFmtId="0" fontId="9" fillId="5" borderId="11" xfId="2" applyFont="1" applyFill="1" applyBorder="1" applyAlignment="1">
      <alignment horizontal="center" vertical="center" wrapText="1"/>
    </xf>
    <xf numFmtId="0" fontId="8" fillId="0" borderId="10" xfId="2" applyFont="1" applyFill="1" applyBorder="1" applyAlignment="1">
      <alignment horizontal="center" vertical="center"/>
    </xf>
    <xf numFmtId="0" fontId="8" fillId="0" borderId="9" xfId="2" applyFont="1" applyFill="1" applyBorder="1" applyAlignment="1">
      <alignment horizontal="center" vertical="center"/>
    </xf>
    <xf numFmtId="0" fontId="8" fillId="0" borderId="9" xfId="2" applyFont="1" applyFill="1" applyBorder="1" applyAlignment="1">
      <alignment horizontal="center" vertical="center" wrapText="1"/>
    </xf>
    <xf numFmtId="0" fontId="10" fillId="5" borderId="22" xfId="2" applyFont="1" applyFill="1" applyBorder="1" applyAlignment="1">
      <alignment horizontal="center" vertical="center" wrapText="1"/>
    </xf>
    <xf numFmtId="0" fontId="10" fillId="5" borderId="21" xfId="2" applyFont="1" applyFill="1" applyBorder="1" applyAlignment="1">
      <alignment horizontal="center" vertical="center" wrapText="1"/>
    </xf>
    <xf numFmtId="0" fontId="15" fillId="5" borderId="37" xfId="2" applyFont="1" applyFill="1" applyBorder="1" applyAlignment="1">
      <alignment horizontal="center" vertical="center" wrapText="1"/>
    </xf>
    <xf numFmtId="0" fontId="15" fillId="5" borderId="36" xfId="3" applyFont="1" applyFill="1" applyBorder="1" applyAlignment="1">
      <alignment horizontal="center" vertical="center" wrapText="1"/>
    </xf>
    <xf numFmtId="0" fontId="15" fillId="5" borderId="35" xfId="3" applyFont="1" applyFill="1" applyBorder="1" applyAlignment="1">
      <alignment horizontal="center" vertical="center" wrapText="1"/>
    </xf>
    <xf numFmtId="0" fontId="16" fillId="0" borderId="0" xfId="2" applyFont="1" applyAlignment="1">
      <alignment horizontal="left"/>
    </xf>
    <xf numFmtId="0" fontId="12" fillId="0" borderId="0" xfId="2" applyFont="1" applyBorder="1" applyAlignment="1">
      <alignment horizontal="center" vertical="center" wrapText="1"/>
    </xf>
    <xf numFmtId="0" fontId="25" fillId="9" borderId="0" xfId="5" applyFont="1" applyFill="1" applyBorder="1" applyAlignment="1">
      <alignment horizontal="center" wrapText="1"/>
    </xf>
    <xf numFmtId="4" fontId="21" fillId="10" borderId="69" xfId="0" applyNumberFormat="1" applyFont="1" applyFill="1" applyBorder="1" applyAlignment="1">
      <alignment horizontal="left" vertical="center"/>
    </xf>
    <xf numFmtId="4" fontId="21" fillId="10" borderId="66" xfId="0" applyNumberFormat="1" applyFont="1" applyFill="1" applyBorder="1" applyAlignment="1">
      <alignment horizontal="left" vertical="center"/>
    </xf>
    <xf numFmtId="4" fontId="21" fillId="10" borderId="68" xfId="0" applyNumberFormat="1" applyFont="1" applyFill="1" applyBorder="1" applyAlignment="1">
      <alignment horizontal="center" vertical="center" wrapText="1"/>
    </xf>
    <xf numFmtId="4" fontId="21" fillId="10" borderId="67" xfId="0" applyNumberFormat="1" applyFont="1" applyFill="1" applyBorder="1" applyAlignment="1">
      <alignment horizontal="center" vertical="center" wrapText="1"/>
    </xf>
    <xf numFmtId="0" fontId="16" fillId="0" borderId="0" xfId="2" applyFont="1" applyBorder="1" applyAlignment="1">
      <alignment horizontal="left" vertical="center" wrapText="1"/>
    </xf>
    <xf numFmtId="0" fontId="31" fillId="0" borderId="0" xfId="2" applyFont="1" applyBorder="1" applyAlignment="1">
      <alignment horizontal="left" vertical="center"/>
    </xf>
    <xf numFmtId="0" fontId="11" fillId="0" borderId="0" xfId="2" applyFont="1" applyAlignment="1">
      <alignment horizontal="left" vertical="center"/>
    </xf>
    <xf numFmtId="0" fontId="15" fillId="5" borderId="77" xfId="2" applyFont="1" applyFill="1" applyBorder="1" applyAlignment="1" applyProtection="1">
      <alignment horizontal="center" vertical="center" wrapText="1"/>
      <protection locked="0"/>
    </xf>
    <xf numFmtId="0" fontId="15" fillId="5" borderId="75" xfId="2" applyFont="1" applyFill="1" applyBorder="1" applyAlignment="1" applyProtection="1">
      <alignment horizontal="center" vertical="center" wrapText="1"/>
      <protection locked="0"/>
    </xf>
    <xf numFmtId="0" fontId="15" fillId="5" borderId="74" xfId="2" applyFont="1" applyFill="1" applyBorder="1" applyAlignment="1" applyProtection="1">
      <alignment horizontal="center" vertical="center" wrapText="1"/>
      <protection locked="0"/>
    </xf>
    <xf numFmtId="0" fontId="34" fillId="5" borderId="86" xfId="2" applyFont="1" applyFill="1" applyBorder="1" applyAlignment="1">
      <alignment horizontal="center" vertical="center" wrapText="1"/>
    </xf>
    <xf numFmtId="0" fontId="34" fillId="5" borderId="84" xfId="2" applyFont="1" applyFill="1" applyBorder="1" applyAlignment="1">
      <alignment horizontal="center" vertical="center" wrapText="1"/>
    </xf>
    <xf numFmtId="0" fontId="34" fillId="5" borderId="85" xfId="2" applyFont="1" applyFill="1" applyBorder="1" applyAlignment="1">
      <alignment horizontal="center" vertical="center" wrapText="1"/>
    </xf>
    <xf numFmtId="0" fontId="34" fillId="5" borderId="82" xfId="2" applyFont="1" applyFill="1" applyBorder="1" applyAlignment="1">
      <alignment horizontal="right" vertical="center" wrapText="1"/>
    </xf>
    <xf numFmtId="0" fontId="15" fillId="5" borderId="37" xfId="2" applyFont="1" applyFill="1" applyBorder="1" applyAlignment="1">
      <alignment horizontal="left" vertical="center" wrapText="1"/>
    </xf>
    <xf numFmtId="0" fontId="32" fillId="5" borderId="37" xfId="2" applyFont="1" applyFill="1" applyBorder="1" applyAlignment="1">
      <alignment horizontal="left" vertical="center" wrapText="1"/>
    </xf>
    <xf numFmtId="0" fontId="32" fillId="5" borderId="36" xfId="3" applyFont="1" applyFill="1" applyBorder="1" applyAlignment="1">
      <alignment horizontal="center" vertical="center" wrapText="1"/>
    </xf>
    <xf numFmtId="0" fontId="32" fillId="5" borderId="35" xfId="3" applyFont="1" applyFill="1" applyBorder="1" applyAlignment="1">
      <alignment horizontal="center" vertical="center" wrapText="1"/>
    </xf>
    <xf numFmtId="0" fontId="15" fillId="5" borderId="37" xfId="3" applyFont="1" applyFill="1" applyBorder="1" applyAlignment="1">
      <alignment horizontal="left" vertical="center" wrapText="1"/>
    </xf>
    <xf numFmtId="0" fontId="32" fillId="5" borderId="37" xfId="3" applyFont="1" applyFill="1" applyBorder="1" applyAlignment="1">
      <alignment horizontal="left" vertical="center" wrapText="1"/>
    </xf>
    <xf numFmtId="0" fontId="14" fillId="0" borderId="106" xfId="3" applyFont="1" applyFill="1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14" fillId="0" borderId="105" xfId="3" applyFont="1" applyFill="1" applyBorder="1" applyAlignment="1">
      <alignment horizontal="left" vertical="center"/>
    </xf>
    <xf numFmtId="0" fontId="6" fillId="0" borderId="90" xfId="0" applyFont="1" applyBorder="1" applyAlignment="1">
      <alignment horizontal="left" vertical="center"/>
    </xf>
    <xf numFmtId="0" fontId="41" fillId="11" borderId="0" xfId="3" applyFont="1" applyFill="1" applyBorder="1" applyAlignment="1">
      <alignment vertical="center"/>
    </xf>
    <xf numFmtId="0" fontId="0" fillId="0" borderId="12" xfId="0" applyBorder="1" applyAlignment="1">
      <alignment horizontal="center" vertical="center" wrapText="1"/>
    </xf>
    <xf numFmtId="0" fontId="14" fillId="0" borderId="44" xfId="3" applyFont="1" applyFill="1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15" fillId="5" borderId="11" xfId="3" applyFont="1" applyFill="1" applyBorder="1" applyAlignment="1">
      <alignment horizontal="left" vertical="center"/>
    </xf>
    <xf numFmtId="0" fontId="15" fillId="5" borderId="109" xfId="3" applyFont="1" applyFill="1" applyBorder="1" applyAlignment="1">
      <alignment horizontal="left" vertical="center"/>
    </xf>
    <xf numFmtId="0" fontId="15" fillId="5" borderId="108" xfId="3" applyFont="1" applyFill="1" applyBorder="1" applyAlignment="1">
      <alignment horizontal="left" vertical="center"/>
    </xf>
    <xf numFmtId="0" fontId="15" fillId="5" borderId="107" xfId="3" applyFont="1" applyFill="1" applyBorder="1" applyAlignment="1">
      <alignment horizontal="left" vertical="center"/>
    </xf>
    <xf numFmtId="0" fontId="14" fillId="0" borderId="70" xfId="3" applyFont="1" applyFill="1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13" fillId="0" borderId="43" xfId="3" applyFont="1" applyFill="1" applyBorder="1" applyAlignment="1">
      <alignment horizontal="left" vertical="center"/>
    </xf>
    <xf numFmtId="0" fontId="40" fillId="0" borderId="25" xfId="0" applyFont="1" applyBorder="1" applyAlignment="1">
      <alignment horizontal="left" vertical="center"/>
    </xf>
    <xf numFmtId="0" fontId="15" fillId="5" borderId="35" xfId="3" applyFont="1" applyFill="1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26" fillId="14" borderId="121" xfId="0" applyFont="1" applyFill="1" applyBorder="1" applyAlignment="1">
      <alignment horizontal="center" vertical="center" wrapText="1"/>
    </xf>
    <xf numFmtId="0" fontId="26" fillId="14" borderId="118" xfId="0" applyFont="1" applyFill="1" applyBorder="1" applyAlignment="1">
      <alignment horizontal="center" vertical="center" wrapText="1"/>
    </xf>
    <xf numFmtId="0" fontId="26" fillId="14" borderId="120" xfId="0" applyFont="1" applyFill="1" applyBorder="1" applyAlignment="1">
      <alignment horizontal="center" vertical="center" wrapText="1"/>
    </xf>
    <xf numFmtId="0" fontId="26" fillId="14" borderId="119" xfId="0" applyFont="1" applyFill="1" applyBorder="1" applyAlignment="1">
      <alignment horizontal="center" vertical="center" wrapText="1"/>
    </xf>
    <xf numFmtId="0" fontId="21" fillId="14" borderId="66" xfId="0" applyFont="1" applyFill="1" applyBorder="1" applyAlignment="1">
      <alignment horizontal="center" vertical="center" wrapText="1"/>
    </xf>
    <xf numFmtId="0" fontId="21" fillId="14" borderId="126" xfId="0" applyFont="1" applyFill="1" applyBorder="1" applyAlignment="1">
      <alignment horizontal="center" vertical="center" wrapText="1"/>
    </xf>
    <xf numFmtId="0" fontId="15" fillId="5" borderId="109" xfId="3" applyFont="1" applyFill="1" applyBorder="1" applyAlignment="1">
      <alignment horizontal="left" vertical="center" wrapText="1"/>
    </xf>
    <xf numFmtId="0" fontId="0" fillId="0" borderId="86" xfId="0" applyBorder="1" applyAlignment="1">
      <alignment vertical="center" wrapText="1"/>
    </xf>
    <xf numFmtId="0" fontId="0" fillId="0" borderId="37" xfId="0" applyBorder="1" applyAlignment="1">
      <alignment horizontal="center" vertical="center" wrapText="1"/>
    </xf>
    <xf numFmtId="0" fontId="15" fillId="5" borderId="37" xfId="3" applyFont="1" applyFill="1" applyBorder="1" applyAlignment="1">
      <alignment horizontal="center" vertical="center" wrapText="1"/>
    </xf>
    <xf numFmtId="0" fontId="21" fillId="14" borderId="135" xfId="0" applyFont="1" applyFill="1" applyBorder="1" applyAlignment="1">
      <alignment horizontal="center" vertical="center" wrapText="1"/>
    </xf>
    <xf numFmtId="0" fontId="21" fillId="14" borderId="133" xfId="0" applyFont="1" applyFill="1" applyBorder="1" applyAlignment="1">
      <alignment horizontal="center" vertical="center" wrapText="1"/>
    </xf>
    <xf numFmtId="0" fontId="21" fillId="14" borderId="107" xfId="0" applyFont="1" applyFill="1" applyBorder="1" applyAlignment="1">
      <alignment horizontal="center" vertical="center" wrapText="1"/>
    </xf>
    <xf numFmtId="0" fontId="21" fillId="14" borderId="87" xfId="0" applyFont="1" applyFill="1" applyBorder="1" applyAlignment="1">
      <alignment horizontal="center" vertical="center" wrapText="1"/>
    </xf>
    <xf numFmtId="0" fontId="21" fillId="14" borderId="134" xfId="0" applyFont="1" applyFill="1" applyBorder="1" applyAlignment="1">
      <alignment horizontal="center" vertical="center" wrapText="1"/>
    </xf>
    <xf numFmtId="0" fontId="13" fillId="0" borderId="0" xfId="2" applyFont="1" applyFill="1" applyAlignment="1">
      <alignment vertical="center" wrapText="1"/>
    </xf>
    <xf numFmtId="0" fontId="14" fillId="0" borderId="0" xfId="2" applyFont="1" applyAlignment="1">
      <alignment vertical="center" wrapText="1"/>
    </xf>
    <xf numFmtId="0" fontId="14" fillId="0" borderId="0" xfId="2" applyFont="1" applyAlignment="1">
      <alignment vertical="center"/>
    </xf>
    <xf numFmtId="0" fontId="15" fillId="5" borderId="87" xfId="3" applyFont="1" applyFill="1" applyBorder="1" applyAlignment="1">
      <alignment horizontal="center" vertical="center" wrapText="1"/>
    </xf>
    <xf numFmtId="0" fontId="32" fillId="5" borderId="87" xfId="3" applyFont="1" applyFill="1" applyBorder="1" applyAlignment="1">
      <alignment horizontal="center" vertical="center" wrapText="1"/>
    </xf>
    <xf numFmtId="0" fontId="15" fillId="5" borderId="87" xfId="3" applyFont="1" applyFill="1" applyBorder="1" applyAlignment="1">
      <alignment horizontal="center" vertical="center"/>
    </xf>
    <xf numFmtId="0" fontId="15" fillId="5" borderId="144" xfId="3" applyFont="1" applyFill="1" applyBorder="1" applyAlignment="1">
      <alignment horizontal="center" vertical="center"/>
    </xf>
    <xf numFmtId="0" fontId="15" fillId="5" borderId="153" xfId="3" applyFont="1" applyFill="1" applyBorder="1" applyAlignment="1">
      <alignment horizontal="left" vertical="center"/>
    </xf>
    <xf numFmtId="0" fontId="15" fillId="5" borderId="74" xfId="3" applyFont="1" applyFill="1" applyBorder="1" applyAlignment="1">
      <alignment horizontal="left" vertical="center"/>
    </xf>
    <xf numFmtId="14" fontId="15" fillId="5" borderId="83" xfId="3" applyNumberFormat="1" applyFont="1" applyFill="1" applyBorder="1" applyAlignment="1">
      <alignment horizontal="right" vertical="center" wrapText="1" indent="1"/>
    </xf>
    <xf numFmtId="14" fontId="15" fillId="5" borderId="152" xfId="3" applyNumberFormat="1" applyFont="1" applyFill="1" applyBorder="1" applyAlignment="1">
      <alignment horizontal="right" vertical="center" wrapText="1" indent="1"/>
    </xf>
    <xf numFmtId="14" fontId="15" fillId="5" borderId="157" xfId="3" applyNumberFormat="1" applyFont="1" applyFill="1" applyBorder="1" applyAlignment="1">
      <alignment horizontal="right" vertical="center" wrapText="1" indent="1"/>
    </xf>
    <xf numFmtId="14" fontId="15" fillId="5" borderId="17" xfId="3" applyNumberFormat="1" applyFont="1" applyFill="1" applyBorder="1" applyAlignment="1">
      <alignment horizontal="right" vertical="center" wrapText="1" indent="1"/>
    </xf>
    <xf numFmtId="0" fontId="21" fillId="7" borderId="165" xfId="3" applyFont="1" applyFill="1" applyBorder="1" applyAlignment="1">
      <alignment horizontal="left" vertical="center"/>
    </xf>
    <xf numFmtId="0" fontId="21" fillId="7" borderId="162" xfId="3" applyFont="1" applyFill="1" applyBorder="1" applyAlignment="1">
      <alignment horizontal="left" vertical="center"/>
    </xf>
    <xf numFmtId="14" fontId="21" fillId="7" borderId="164" xfId="3" applyNumberFormat="1" applyFont="1" applyFill="1" applyBorder="1" applyAlignment="1">
      <alignment horizontal="center" vertical="center" wrapText="1"/>
    </xf>
    <xf numFmtId="0" fontId="6" fillId="0" borderId="163" xfId="0" applyFont="1" applyFill="1" applyBorder="1" applyAlignment="1">
      <alignment horizontal="center" vertical="center" wrapText="1"/>
    </xf>
  </cellXfs>
  <cellStyles count="9">
    <cellStyle name="=C:\WINNT35\SYSTEM32\COMMAND.COM" xfId="2"/>
    <cellStyle name="=C:\WINNT35\SYSTEM32\COMMAND.COM 2" xfId="3"/>
    <cellStyle name="Dziesiętny" xfId="1" builtinId="3"/>
    <cellStyle name="Dziesiętny 2" xfId="6"/>
    <cellStyle name="Normal_Pakiet roczny 2008" xfId="7"/>
    <cellStyle name="Normalny" xfId="0" builtinId="0"/>
    <cellStyle name="Normalny 2" xfId="8"/>
    <cellStyle name="Normalny 2 2" xfId="5"/>
    <cellStyle name="Normalny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xplanatory%20notes%20to%20consolidated%20financial%20stateme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ons P&amp;L"/>
      <sheetName val="Comp. Inc."/>
      <sheetName val="skons bilans"/>
      <sheetName val="kapitały-skons"/>
      <sheetName val="cash flow-skons"/>
      <sheetName val="Nota 1 - Grupa"/>
      <sheetName val="segmenty 12-2015"/>
      <sheetName val="segmenty 12-2014"/>
      <sheetName val="segmenty geograficzne"/>
      <sheetName val="RW nota 6"/>
      <sheetName val="RW nota 7"/>
      <sheetName val="RW nota 8"/>
      <sheetName val="RW nota 9"/>
      <sheetName val="RW nota 10"/>
      <sheetName val="RW nota 11"/>
      <sheetName val="RW nota 12"/>
      <sheetName val="RW nota 13"/>
      <sheetName val="RW nota 14"/>
      <sheetName val="RW nota 15"/>
      <sheetName val="CI nota 16"/>
      <sheetName val="CI nota 16A"/>
      <sheetName val="BA nota 17"/>
      <sheetName val="BA nota 18"/>
      <sheetName val="BA nota 18 jakość"/>
      <sheetName val="BA nota 18 rating"/>
      <sheetName val="BA nota 19"/>
      <sheetName val="BA nota 20"/>
      <sheetName val="BA nota 21 - HAAC"/>
      <sheetName val="BA nota 21 przepływ CFHAAC"/>
      <sheetName val="BA nota 22"/>
      <sheetName val="BA nota 22 zmiana stanu"/>
      <sheetName val="BA nota 22 kredyty jakość"/>
      <sheetName val="Nota 22 kredyty nieprzeterm"/>
      <sheetName val="Nota 22 kredyty przeterminowane"/>
      <sheetName val="Nota 22 kredyty z utratą wart"/>
      <sheetName val="Nota 22 Finansowy efekt zabezp"/>
      <sheetName val="BA nota 23"/>
      <sheetName val="BA nota 23 cd"/>
      <sheetName val="BA nota 24 Aktywa do sprzedaży"/>
      <sheetName val="BA nota 25"/>
      <sheetName val="BA nota 25 - zmiana stanu"/>
      <sheetName val="BA nota 26"/>
      <sheetName val="BA nota 26-zmiana stanu"/>
      <sheetName val="BA nota 26 Leasing operacyjny"/>
      <sheetName val="BA nota 27"/>
      <sheetName val="BP nota 28"/>
      <sheetName val="BP nota 28A"/>
      <sheetName val="BP nota 29"/>
      <sheetName val="BP nota 30"/>
      <sheetName val="BP nota 30 zmiana"/>
      <sheetName val="BP nota 31"/>
      <sheetName val="BP nota 31 zmiana"/>
      <sheetName val="BP nota 32"/>
      <sheetName val="BP nota 33"/>
      <sheetName val="B nota 34-podatek"/>
      <sheetName val="Nota 36 zobowiązania warunkowe"/>
      <sheetName val="Nota 37 Aktywa zastawione"/>
      <sheetName val="Nota 38 Kapitał akcyjny"/>
      <sheetName val="Nota 40 Zyski zatrzymane"/>
      <sheetName val="Nota 41 Inne pozycje kapitału"/>
      <sheetName val="Nota 43 środki pieniężne"/>
      <sheetName val="Nota 43 do cash flow"/>
      <sheetName val="Nota 44 Opcje ZB 2008"/>
      <sheetName val="Nota 44 Opcje ZB 2012"/>
      <sheetName val="Nota 44 Opcje pracowników"/>
      <sheetName val="Nota 44 Opcje prac-rozliczenie"/>
      <sheetName val="Nota 45-powiązane"/>
      <sheetName val="Nota 45 Wynagrodzenia ZB"/>
      <sheetName val="Nota 45 Wynagrodzenia RN"/>
      <sheetName val="Nota 49 Kapitał wewnętrzny"/>
      <sheetName val="Nota 49 Fundusze"/>
      <sheetName val="Nota 49 Ryzyko kredytowe"/>
      <sheetName val="Wybr.dane BS"/>
      <sheetName val="Wybr.dane P&amp;L"/>
      <sheetName val="okresy amortyzacji-2.19"/>
      <sheetName val="Nota 3 Ubezp.-noty do ryzyka"/>
      <sheetName val="Nota 3 Ubezp.wrażl. rez. szk."/>
      <sheetName val="Nota 3 Ubezp. zarządz. kap."/>
    </sheetNames>
    <sheetDataSet>
      <sheetData sheetId="0"/>
      <sheetData sheetId="1"/>
      <sheetData sheetId="2">
        <row r="3">
          <cell r="D3">
            <v>5938133</v>
          </cell>
          <cell r="E3">
            <v>3054549</v>
          </cell>
        </row>
        <row r="4">
          <cell r="D4">
            <v>1897334</v>
          </cell>
          <cell r="E4">
            <v>3751415</v>
          </cell>
        </row>
        <row r="6">
          <cell r="D6">
            <v>3349328</v>
          </cell>
          <cell r="E6">
            <v>4865517</v>
          </cell>
        </row>
        <row r="7">
          <cell r="D7">
            <v>78433546</v>
          </cell>
          <cell r="E7">
            <v>74582350</v>
          </cell>
        </row>
        <row r="16">
          <cell r="D16">
            <v>971192</v>
          </cell>
          <cell r="E16">
            <v>794964</v>
          </cell>
        </row>
        <row r="21">
          <cell r="D21">
            <v>0</v>
          </cell>
          <cell r="E21">
            <v>0</v>
          </cell>
        </row>
        <row r="22">
          <cell r="D22">
            <v>12019331</v>
          </cell>
          <cell r="E22">
            <v>13383829</v>
          </cell>
        </row>
        <row r="23">
          <cell r="D23">
            <v>3173638</v>
          </cell>
          <cell r="E23">
            <v>4719056</v>
          </cell>
        </row>
        <row r="24">
          <cell r="D24">
            <v>81140866</v>
          </cell>
          <cell r="E24">
            <v>72422479</v>
          </cell>
        </row>
        <row r="25">
          <cell r="D25">
            <v>8946195</v>
          </cell>
          <cell r="E25">
            <v>10341742</v>
          </cell>
        </row>
        <row r="28">
          <cell r="D28">
            <v>1764091</v>
          </cell>
          <cell r="E28">
            <v>1349654</v>
          </cell>
        </row>
        <row r="32">
          <cell r="D32">
            <v>3827315</v>
          </cell>
          <cell r="E32">
            <v>4127724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>
        <row r="6">
          <cell r="E6">
            <v>671019</v>
          </cell>
        </row>
      </sheetData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abSelected="1" workbookViewId="0">
      <selection activeCell="B1" sqref="B1"/>
    </sheetView>
  </sheetViews>
  <sheetFormatPr defaultRowHeight="12.75" x14ac:dyDescent="0.2"/>
  <cols>
    <col min="1" max="1" width="30.7109375" style="1" customWidth="1"/>
    <col min="2" max="2" width="44.85546875" style="1" customWidth="1"/>
    <col min="3" max="5" width="18.7109375" style="1" customWidth="1"/>
    <col min="6" max="16384" width="9.140625" style="1"/>
  </cols>
  <sheetData>
    <row r="1" spans="1:5" ht="13.5" thickBot="1" x14ac:dyDescent="0.25"/>
    <row r="2" spans="1:5" ht="20.100000000000001" customHeight="1" thickBot="1" x14ac:dyDescent="0.25">
      <c r="A2" s="686" t="s">
        <v>49</v>
      </c>
      <c r="B2" s="686" t="s">
        <v>48</v>
      </c>
      <c r="C2" s="689" t="s">
        <v>47</v>
      </c>
      <c r="D2" s="690"/>
      <c r="E2" s="691"/>
    </row>
    <row r="3" spans="1:5" ht="20.25" customHeight="1" thickBot="1" x14ac:dyDescent="0.25">
      <c r="A3" s="687"/>
      <c r="B3" s="687"/>
      <c r="C3" s="689" t="s">
        <v>46</v>
      </c>
      <c r="D3" s="691"/>
      <c r="E3" s="686" t="s">
        <v>45</v>
      </c>
    </row>
    <row r="4" spans="1:5" ht="45.75" customHeight="1" thickBot="1" x14ac:dyDescent="0.25">
      <c r="A4" s="688"/>
      <c r="B4" s="688"/>
      <c r="C4" s="7" t="s">
        <v>44</v>
      </c>
      <c r="D4" s="7" t="s">
        <v>43</v>
      </c>
      <c r="E4" s="692"/>
    </row>
    <row r="5" spans="1:5" ht="17.100000000000001" customHeight="1" thickBot="1" x14ac:dyDescent="0.25">
      <c r="A5" s="684" t="s">
        <v>42</v>
      </c>
      <c r="B5" s="6" t="s">
        <v>41</v>
      </c>
      <c r="C5" s="3"/>
      <c r="D5" s="3"/>
      <c r="E5" s="2"/>
    </row>
    <row r="6" spans="1:5" ht="17.100000000000001" customHeight="1" thickBot="1" x14ac:dyDescent="0.25">
      <c r="A6" s="685"/>
      <c r="B6" s="6" t="s">
        <v>40</v>
      </c>
      <c r="C6" s="3"/>
      <c r="D6" s="3"/>
      <c r="E6" s="2"/>
    </row>
    <row r="7" spans="1:5" ht="17.100000000000001" customHeight="1" thickBot="1" x14ac:dyDescent="0.25">
      <c r="A7" s="684" t="s">
        <v>39</v>
      </c>
      <c r="B7" s="2" t="s">
        <v>38</v>
      </c>
      <c r="C7" s="3"/>
      <c r="D7" s="3"/>
      <c r="E7" s="2"/>
    </row>
    <row r="8" spans="1:5" ht="17.100000000000001" customHeight="1" thickBot="1" x14ac:dyDescent="0.25">
      <c r="A8" s="693"/>
      <c r="B8" s="2" t="s">
        <v>37</v>
      </c>
      <c r="C8" s="3"/>
      <c r="D8" s="3"/>
      <c r="E8" s="2"/>
    </row>
    <row r="9" spans="1:5" ht="17.100000000000001" customHeight="1" thickBot="1" x14ac:dyDescent="0.25">
      <c r="A9" s="685"/>
      <c r="B9" s="2" t="s">
        <v>36</v>
      </c>
      <c r="C9" s="3"/>
      <c r="D9" s="3"/>
      <c r="E9" s="2"/>
    </row>
    <row r="10" spans="1:5" ht="30" customHeight="1" thickBot="1" x14ac:dyDescent="0.25">
      <c r="A10" s="684" t="s">
        <v>35</v>
      </c>
      <c r="B10" s="2" t="s">
        <v>34</v>
      </c>
      <c r="C10" s="3"/>
      <c r="D10" s="3"/>
      <c r="E10" s="2"/>
    </row>
    <row r="11" spans="1:5" ht="17.100000000000001" customHeight="1" thickBot="1" x14ac:dyDescent="0.25">
      <c r="A11" s="693"/>
      <c r="B11" s="2" t="s">
        <v>33</v>
      </c>
      <c r="C11" s="3"/>
      <c r="D11" s="3"/>
      <c r="E11" s="2"/>
    </row>
    <row r="12" spans="1:5" ht="17.100000000000001" customHeight="1" thickBot="1" x14ac:dyDescent="0.25">
      <c r="A12" s="693"/>
      <c r="B12" s="2" t="s">
        <v>32</v>
      </c>
      <c r="C12" s="3"/>
      <c r="D12" s="3"/>
      <c r="E12" s="2"/>
    </row>
    <row r="13" spans="1:5" ht="17.100000000000001" customHeight="1" thickBot="1" x14ac:dyDescent="0.25">
      <c r="A13" s="693"/>
      <c r="B13" s="2" t="s">
        <v>31</v>
      </c>
      <c r="C13" s="3"/>
      <c r="D13" s="3"/>
      <c r="E13" s="2"/>
    </row>
    <row r="14" spans="1:5" ht="17.100000000000001" customHeight="1" thickBot="1" x14ac:dyDescent="0.25">
      <c r="A14" s="693"/>
      <c r="B14" s="2" t="s">
        <v>30</v>
      </c>
      <c r="C14" s="3"/>
      <c r="D14" s="3"/>
      <c r="E14" s="2"/>
    </row>
    <row r="15" spans="1:5" ht="17.100000000000001" customHeight="1" thickBot="1" x14ac:dyDescent="0.25">
      <c r="A15" s="693"/>
      <c r="B15" s="2" t="s">
        <v>29</v>
      </c>
      <c r="C15" s="3"/>
      <c r="D15" s="3"/>
      <c r="E15" s="2"/>
    </row>
    <row r="16" spans="1:5" ht="17.100000000000001" customHeight="1" thickBot="1" x14ac:dyDescent="0.25">
      <c r="A16" s="685"/>
      <c r="B16" s="2" t="s">
        <v>28</v>
      </c>
      <c r="C16" s="3"/>
      <c r="D16" s="3"/>
      <c r="E16" s="2"/>
    </row>
    <row r="17" spans="1:5" ht="17.100000000000001" customHeight="1" thickBot="1" x14ac:dyDescent="0.25">
      <c r="A17" s="684" t="s">
        <v>27</v>
      </c>
      <c r="B17" s="2" t="s">
        <v>26</v>
      </c>
      <c r="C17" s="3"/>
      <c r="D17" s="3"/>
      <c r="E17" s="2"/>
    </row>
    <row r="18" spans="1:5" ht="17.100000000000001" customHeight="1" thickBot="1" x14ac:dyDescent="0.25">
      <c r="A18" s="693"/>
      <c r="B18" s="2" t="s">
        <v>25</v>
      </c>
      <c r="C18" s="3"/>
      <c r="D18" s="3"/>
      <c r="E18" s="2"/>
    </row>
    <row r="19" spans="1:5" ht="17.100000000000001" customHeight="1" thickBot="1" x14ac:dyDescent="0.25">
      <c r="A19" s="693"/>
      <c r="B19" s="2" t="s">
        <v>24</v>
      </c>
      <c r="C19" s="3"/>
      <c r="D19" s="3"/>
      <c r="E19" s="2"/>
    </row>
    <row r="20" spans="1:5" ht="17.100000000000001" customHeight="1" thickBot="1" x14ac:dyDescent="0.25">
      <c r="A20" s="693"/>
      <c r="B20" s="2" t="s">
        <v>23</v>
      </c>
      <c r="C20" s="3"/>
      <c r="D20" s="3"/>
      <c r="E20" s="2"/>
    </row>
    <row r="21" spans="1:5" ht="17.100000000000001" customHeight="1" thickBot="1" x14ac:dyDescent="0.25">
      <c r="A21" s="693"/>
      <c r="B21" s="2" t="s">
        <v>22</v>
      </c>
      <c r="C21" s="3"/>
      <c r="D21" s="3"/>
      <c r="E21" s="2"/>
    </row>
    <row r="22" spans="1:5" ht="17.100000000000001" customHeight="1" thickBot="1" x14ac:dyDescent="0.25">
      <c r="A22" s="693"/>
      <c r="B22" s="2" t="s">
        <v>21</v>
      </c>
      <c r="C22" s="3"/>
      <c r="D22" s="3"/>
      <c r="E22" s="2"/>
    </row>
    <row r="23" spans="1:5" ht="17.100000000000001" customHeight="1" thickBot="1" x14ac:dyDescent="0.25">
      <c r="A23" s="693"/>
      <c r="B23" s="2" t="s">
        <v>20</v>
      </c>
      <c r="C23" s="3"/>
      <c r="D23" s="3"/>
      <c r="E23" s="2"/>
    </row>
    <row r="24" spans="1:5" ht="24.95" customHeight="1" thickBot="1" x14ac:dyDescent="0.25">
      <c r="A24" s="693"/>
      <c r="B24" s="2" t="s">
        <v>19</v>
      </c>
      <c r="C24" s="3"/>
      <c r="D24" s="3"/>
      <c r="E24" s="2"/>
    </row>
    <row r="25" spans="1:5" ht="17.100000000000001" customHeight="1" thickBot="1" x14ac:dyDescent="0.25">
      <c r="A25" s="685"/>
      <c r="B25" s="2" t="s">
        <v>18</v>
      </c>
      <c r="C25" s="3"/>
      <c r="D25" s="3"/>
      <c r="E25" s="2"/>
    </row>
    <row r="26" spans="1:5" ht="17.100000000000001" customHeight="1" thickBot="1" x14ac:dyDescent="0.25">
      <c r="A26" s="684" t="s">
        <v>17</v>
      </c>
      <c r="B26" s="6" t="s">
        <v>16</v>
      </c>
      <c r="C26" s="3"/>
      <c r="D26" s="3"/>
      <c r="E26" s="2"/>
    </row>
    <row r="27" spans="1:5" ht="17.100000000000001" customHeight="1" thickBot="1" x14ac:dyDescent="0.25">
      <c r="A27" s="693"/>
      <c r="B27" s="2" t="s">
        <v>7</v>
      </c>
      <c r="C27" s="3"/>
      <c r="D27" s="3"/>
      <c r="E27" s="2"/>
    </row>
    <row r="28" spans="1:5" ht="17.100000000000001" customHeight="1" thickBot="1" x14ac:dyDescent="0.25">
      <c r="A28" s="693"/>
      <c r="B28" s="6" t="s">
        <v>15</v>
      </c>
      <c r="C28" s="3"/>
      <c r="D28" s="3"/>
      <c r="E28" s="2"/>
    </row>
    <row r="29" spans="1:5" ht="17.100000000000001" customHeight="1" thickBot="1" x14ac:dyDescent="0.25">
      <c r="A29" s="693"/>
      <c r="B29" s="6" t="s">
        <v>14</v>
      </c>
      <c r="C29" s="3"/>
      <c r="D29" s="3"/>
      <c r="E29" s="2"/>
    </row>
    <row r="30" spans="1:5" ht="17.100000000000001" customHeight="1" thickBot="1" x14ac:dyDescent="0.25">
      <c r="A30" s="685"/>
      <c r="B30" s="6" t="s">
        <v>13</v>
      </c>
      <c r="C30" s="3"/>
      <c r="D30" s="3"/>
      <c r="E30" s="2"/>
    </row>
    <row r="31" spans="1:5" ht="17.100000000000001" customHeight="1" thickBot="1" x14ac:dyDescent="0.25">
      <c r="A31" s="684" t="s">
        <v>12</v>
      </c>
      <c r="B31" s="6" t="s">
        <v>11</v>
      </c>
      <c r="C31" s="3"/>
      <c r="D31" s="3"/>
      <c r="E31" s="2"/>
    </row>
    <row r="32" spans="1:5" ht="17.100000000000001" customHeight="1" thickBot="1" x14ac:dyDescent="0.25">
      <c r="A32" s="693"/>
      <c r="B32" s="6" t="s">
        <v>7</v>
      </c>
      <c r="C32" s="3"/>
      <c r="D32" s="3"/>
      <c r="E32" s="2"/>
    </row>
    <row r="33" spans="1:5" ht="17.100000000000001" customHeight="1" thickBot="1" x14ac:dyDescent="0.25">
      <c r="A33" s="693"/>
      <c r="B33" s="6" t="s">
        <v>10</v>
      </c>
      <c r="C33" s="3"/>
      <c r="D33" s="3"/>
      <c r="E33" s="2"/>
    </row>
    <row r="34" spans="1:5" ht="17.100000000000001" customHeight="1" thickBot="1" x14ac:dyDescent="0.25">
      <c r="A34" s="685"/>
      <c r="B34" s="6" t="s">
        <v>9</v>
      </c>
      <c r="C34" s="3"/>
      <c r="D34" s="3"/>
      <c r="E34" s="2"/>
    </row>
    <row r="35" spans="1:5" ht="17.100000000000001" customHeight="1" thickBot="1" x14ac:dyDescent="0.25">
      <c r="A35" s="684" t="s">
        <v>8</v>
      </c>
      <c r="B35" s="6" t="s">
        <v>7</v>
      </c>
      <c r="C35" s="3"/>
      <c r="D35" s="3"/>
      <c r="E35" s="2"/>
    </row>
    <row r="36" spans="1:5" ht="17.100000000000001" customHeight="1" thickBot="1" x14ac:dyDescent="0.25">
      <c r="A36" s="685"/>
      <c r="B36" s="6" t="s">
        <v>6</v>
      </c>
      <c r="C36" s="3"/>
      <c r="D36" s="3"/>
      <c r="E36" s="2"/>
    </row>
    <row r="37" spans="1:5" ht="17.100000000000001" customHeight="1" thickBot="1" x14ac:dyDescent="0.25">
      <c r="A37" s="684" t="s">
        <v>5</v>
      </c>
      <c r="B37" s="6" t="s">
        <v>4</v>
      </c>
      <c r="C37" s="3"/>
      <c r="D37" s="3"/>
      <c r="E37" s="2"/>
    </row>
    <row r="38" spans="1:5" ht="17.100000000000001" customHeight="1" thickBot="1" x14ac:dyDescent="0.25">
      <c r="A38" s="693"/>
      <c r="B38" s="6" t="s">
        <v>3</v>
      </c>
      <c r="C38" s="3"/>
      <c r="D38" s="3"/>
      <c r="E38" s="2"/>
    </row>
    <row r="39" spans="1:5" ht="17.100000000000001" customHeight="1" thickBot="1" x14ac:dyDescent="0.25">
      <c r="A39" s="693"/>
      <c r="B39" s="6" t="s">
        <v>2</v>
      </c>
      <c r="C39" s="3"/>
      <c r="D39" s="3"/>
      <c r="E39" s="2"/>
    </row>
    <row r="40" spans="1:5" ht="17.100000000000001" customHeight="1" thickBot="1" x14ac:dyDescent="0.25">
      <c r="A40" s="693"/>
      <c r="B40" s="6" t="s">
        <v>1</v>
      </c>
      <c r="C40" s="3"/>
      <c r="D40" s="3"/>
      <c r="E40" s="2"/>
    </row>
    <row r="41" spans="1:5" ht="17.100000000000001" customHeight="1" thickBot="1" x14ac:dyDescent="0.25">
      <c r="A41" s="685"/>
      <c r="B41" s="6" t="s">
        <v>1</v>
      </c>
      <c r="C41" s="3"/>
      <c r="D41" s="3"/>
      <c r="E41" s="2"/>
    </row>
    <row r="42" spans="1:5" ht="17.100000000000001" customHeight="1" thickBot="1" x14ac:dyDescent="0.25">
      <c r="A42" s="5" t="s">
        <v>0</v>
      </c>
      <c r="B42" s="4"/>
      <c r="C42" s="3"/>
      <c r="D42" s="3"/>
      <c r="E42" s="2"/>
    </row>
  </sheetData>
  <mergeCells count="13">
    <mergeCell ref="A37:A41"/>
    <mergeCell ref="A7:A9"/>
    <mergeCell ref="A10:A16"/>
    <mergeCell ref="A17:A25"/>
    <mergeCell ref="A26:A30"/>
    <mergeCell ref="A31:A34"/>
    <mergeCell ref="A35:A36"/>
    <mergeCell ref="A5:A6"/>
    <mergeCell ref="A2:A4"/>
    <mergeCell ref="B2:B4"/>
    <mergeCell ref="C2:E2"/>
    <mergeCell ref="C3:D3"/>
    <mergeCell ref="E3:E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7"/>
  <sheetViews>
    <sheetView workbookViewId="0">
      <selection activeCell="C6" sqref="C6"/>
    </sheetView>
  </sheetViews>
  <sheetFormatPr defaultRowHeight="12.75" x14ac:dyDescent="0.2"/>
  <cols>
    <col min="1" max="1" width="2.5703125" style="1" customWidth="1"/>
    <col min="2" max="2" width="5.28515625" style="1" customWidth="1"/>
    <col min="3" max="3" width="60.7109375" style="1" customWidth="1"/>
    <col min="4" max="5" width="26.7109375" style="1" customWidth="1"/>
    <col min="6" max="16384" width="9.140625" style="1"/>
  </cols>
  <sheetData>
    <row r="2" spans="2:10" s="196" customFormat="1" ht="11.25" thickBot="1" x14ac:dyDescent="0.25">
      <c r="C2" s="218"/>
      <c r="D2" s="218"/>
      <c r="E2" s="218"/>
      <c r="H2" s="197"/>
      <c r="I2" s="197"/>
      <c r="J2" s="197"/>
    </row>
    <row r="3" spans="2:10" s="196" customFormat="1" ht="17.100000000000001" customHeight="1" thickBot="1" x14ac:dyDescent="0.25">
      <c r="B3" s="168" t="s">
        <v>234</v>
      </c>
      <c r="C3" s="217" t="s">
        <v>233</v>
      </c>
      <c r="D3" s="216" t="s">
        <v>89</v>
      </c>
      <c r="E3" s="215" t="s">
        <v>88</v>
      </c>
      <c r="H3" s="197"/>
    </row>
    <row r="4" spans="2:10" s="196" customFormat="1" ht="17.100000000000001" customHeight="1" x14ac:dyDescent="0.2">
      <c r="B4" s="214" t="s">
        <v>232</v>
      </c>
      <c r="C4" s="213" t="s">
        <v>98</v>
      </c>
      <c r="D4" s="212" t="s">
        <v>241</v>
      </c>
      <c r="E4" s="211" t="s">
        <v>241</v>
      </c>
      <c r="H4" s="197"/>
    </row>
    <row r="5" spans="2:10" s="196" customFormat="1" ht="17.100000000000001" customHeight="1" x14ac:dyDescent="0.2">
      <c r="B5" s="207" t="s">
        <v>231</v>
      </c>
      <c r="C5" s="208" t="s">
        <v>114</v>
      </c>
      <c r="D5" s="203" t="s">
        <v>241</v>
      </c>
      <c r="E5" s="202" t="s">
        <v>242</v>
      </c>
      <c r="H5" s="197"/>
    </row>
    <row r="6" spans="2:10" s="196" customFormat="1" ht="17.100000000000001" customHeight="1" x14ac:dyDescent="0.2">
      <c r="B6" s="207" t="s">
        <v>230</v>
      </c>
      <c r="C6" s="208" t="s">
        <v>107</v>
      </c>
      <c r="D6" s="203" t="s">
        <v>241</v>
      </c>
      <c r="E6" s="202" t="s">
        <v>241</v>
      </c>
      <c r="H6" s="197"/>
    </row>
    <row r="7" spans="2:10" s="196" customFormat="1" ht="17.100000000000001" customHeight="1" x14ac:dyDescent="0.2">
      <c r="B7" s="207" t="s">
        <v>229</v>
      </c>
      <c r="C7" s="206" t="s">
        <v>108</v>
      </c>
      <c r="D7" s="210" t="s">
        <v>241</v>
      </c>
      <c r="E7" s="209" t="s">
        <v>241</v>
      </c>
      <c r="H7" s="197"/>
    </row>
    <row r="8" spans="2:10" s="196" customFormat="1" ht="17.100000000000001" customHeight="1" x14ac:dyDescent="0.2">
      <c r="B8" s="207" t="s">
        <v>228</v>
      </c>
      <c r="C8" s="208" t="s">
        <v>115</v>
      </c>
      <c r="D8" s="203" t="s">
        <v>241</v>
      </c>
      <c r="E8" s="202" t="s">
        <v>241</v>
      </c>
      <c r="H8" s="197"/>
      <c r="I8" s="197"/>
      <c r="J8" s="197"/>
    </row>
    <row r="9" spans="2:10" s="196" customFormat="1" ht="17.100000000000001" customHeight="1" x14ac:dyDescent="0.2">
      <c r="B9" s="207" t="s">
        <v>227</v>
      </c>
      <c r="C9" s="208" t="s">
        <v>95</v>
      </c>
      <c r="D9" s="203" t="s">
        <v>241</v>
      </c>
      <c r="E9" s="202" t="s">
        <v>241</v>
      </c>
      <c r="H9" s="197"/>
    </row>
    <row r="10" spans="2:10" s="196" customFormat="1" ht="17.100000000000001" customHeight="1" x14ac:dyDescent="0.2">
      <c r="B10" s="207" t="s">
        <v>226</v>
      </c>
      <c r="C10" s="208" t="s">
        <v>100</v>
      </c>
      <c r="D10" s="203" t="s">
        <v>241</v>
      </c>
      <c r="E10" s="202" t="s">
        <v>241</v>
      </c>
      <c r="H10" s="197"/>
    </row>
    <row r="11" spans="2:10" s="196" customFormat="1" ht="17.100000000000001" customHeight="1" x14ac:dyDescent="0.2">
      <c r="B11" s="207" t="s">
        <v>225</v>
      </c>
      <c r="C11" s="208" t="s">
        <v>117</v>
      </c>
      <c r="D11" s="203" t="s">
        <v>241</v>
      </c>
      <c r="E11" s="202" t="s">
        <v>241</v>
      </c>
      <c r="H11" s="197"/>
    </row>
    <row r="12" spans="2:10" s="196" customFormat="1" ht="17.100000000000001" customHeight="1" x14ac:dyDescent="0.2">
      <c r="B12" s="207" t="s">
        <v>224</v>
      </c>
      <c r="C12" s="208" t="s">
        <v>110</v>
      </c>
      <c r="D12" s="203" t="s">
        <v>241</v>
      </c>
      <c r="E12" s="202" t="s">
        <v>241</v>
      </c>
      <c r="H12" s="197"/>
    </row>
    <row r="13" spans="2:10" s="196" customFormat="1" ht="17.100000000000001" customHeight="1" x14ac:dyDescent="0.2">
      <c r="B13" s="207" t="s">
        <v>223</v>
      </c>
      <c r="C13" s="208" t="s">
        <v>102</v>
      </c>
      <c r="D13" s="203" t="s">
        <v>242</v>
      </c>
      <c r="E13" s="202" t="s">
        <v>242</v>
      </c>
      <c r="H13" s="197"/>
    </row>
    <row r="14" spans="2:10" s="196" customFormat="1" ht="17.100000000000001" customHeight="1" x14ac:dyDescent="0.2">
      <c r="B14" s="207" t="s">
        <v>222</v>
      </c>
      <c r="C14" s="208" t="s">
        <v>221</v>
      </c>
      <c r="D14" s="203" t="s">
        <v>240</v>
      </c>
      <c r="E14" s="202" t="s">
        <v>240</v>
      </c>
      <c r="H14" s="197"/>
    </row>
    <row r="15" spans="2:10" s="196" customFormat="1" ht="17.100000000000001" customHeight="1" x14ac:dyDescent="0.2">
      <c r="B15" s="207" t="s">
        <v>220</v>
      </c>
      <c r="C15" s="208" t="s">
        <v>105</v>
      </c>
      <c r="D15" s="203" t="s">
        <v>241</v>
      </c>
      <c r="E15" s="202" t="s">
        <v>241</v>
      </c>
      <c r="H15" s="197"/>
    </row>
    <row r="16" spans="2:10" s="196" customFormat="1" ht="17.100000000000001" customHeight="1" x14ac:dyDescent="0.2">
      <c r="B16" s="207" t="s">
        <v>219</v>
      </c>
      <c r="C16" s="208" t="s">
        <v>116</v>
      </c>
      <c r="D16" s="203" t="s">
        <v>241</v>
      </c>
      <c r="E16" s="202" t="s">
        <v>241</v>
      </c>
      <c r="H16" s="197"/>
      <c r="I16" s="197"/>
      <c r="J16" s="197"/>
    </row>
    <row r="17" spans="2:10" s="196" customFormat="1" ht="17.100000000000001" customHeight="1" x14ac:dyDescent="0.2">
      <c r="B17" s="207" t="s">
        <v>218</v>
      </c>
      <c r="C17" s="208" t="s">
        <v>113</v>
      </c>
      <c r="D17" s="203" t="s">
        <v>241</v>
      </c>
      <c r="E17" s="202" t="s">
        <v>241</v>
      </c>
      <c r="H17" s="197"/>
    </row>
    <row r="18" spans="2:10" s="196" customFormat="1" ht="17.100000000000001" customHeight="1" x14ac:dyDescent="0.2">
      <c r="B18" s="207" t="s">
        <v>217</v>
      </c>
      <c r="C18" s="208" t="s">
        <v>106</v>
      </c>
      <c r="D18" s="203" t="s">
        <v>241</v>
      </c>
      <c r="E18" s="202" t="s">
        <v>241</v>
      </c>
      <c r="H18" s="197"/>
    </row>
    <row r="19" spans="2:10" s="196" customFormat="1" ht="17.100000000000001" customHeight="1" x14ac:dyDescent="0.2">
      <c r="B19" s="207" t="s">
        <v>216</v>
      </c>
      <c r="C19" s="208" t="s">
        <v>94</v>
      </c>
      <c r="D19" s="203" t="s">
        <v>241</v>
      </c>
      <c r="E19" s="202" t="s">
        <v>241</v>
      </c>
      <c r="H19" s="197"/>
    </row>
    <row r="20" spans="2:10" s="196" customFormat="1" ht="17.100000000000001" customHeight="1" x14ac:dyDescent="0.2">
      <c r="B20" s="207" t="s">
        <v>215</v>
      </c>
      <c r="C20" s="208" t="s">
        <v>111</v>
      </c>
      <c r="D20" s="203" t="s">
        <v>241</v>
      </c>
      <c r="E20" s="202" t="s">
        <v>241</v>
      </c>
      <c r="H20" s="197"/>
    </row>
    <row r="21" spans="2:10" s="196" customFormat="1" ht="17.100000000000001" customHeight="1" x14ac:dyDescent="0.2">
      <c r="B21" s="207" t="s">
        <v>214</v>
      </c>
      <c r="C21" s="208" t="s">
        <v>109</v>
      </c>
      <c r="D21" s="203" t="s">
        <v>242</v>
      </c>
      <c r="E21" s="202" t="s">
        <v>242</v>
      </c>
      <c r="H21" s="197"/>
      <c r="I21" s="197"/>
      <c r="J21" s="197"/>
    </row>
    <row r="22" spans="2:10" s="196" customFormat="1" ht="17.100000000000001" customHeight="1" x14ac:dyDescent="0.2">
      <c r="B22" s="207" t="s">
        <v>213</v>
      </c>
      <c r="C22" s="208" t="s">
        <v>212</v>
      </c>
      <c r="D22" s="203" t="s">
        <v>241</v>
      </c>
      <c r="E22" s="202" t="s">
        <v>241</v>
      </c>
      <c r="H22" s="197"/>
      <c r="I22" s="197"/>
      <c r="J22" s="197"/>
    </row>
    <row r="23" spans="2:10" s="196" customFormat="1" ht="17.100000000000001" customHeight="1" x14ac:dyDescent="0.2">
      <c r="B23" s="207" t="s">
        <v>211</v>
      </c>
      <c r="C23" s="206" t="s">
        <v>104</v>
      </c>
      <c r="D23" s="203" t="s">
        <v>242</v>
      </c>
      <c r="E23" s="202" t="s">
        <v>242</v>
      </c>
      <c r="H23" s="197"/>
      <c r="I23" s="197"/>
      <c r="J23" s="197"/>
    </row>
    <row r="24" spans="2:10" s="196" customFormat="1" ht="17.100000000000001" customHeight="1" x14ac:dyDescent="0.2">
      <c r="B24" s="205" t="s">
        <v>210</v>
      </c>
      <c r="C24" s="204" t="s">
        <v>209</v>
      </c>
      <c r="D24" s="203" t="s">
        <v>241</v>
      </c>
      <c r="E24" s="202" t="s">
        <v>241</v>
      </c>
      <c r="H24" s="197"/>
      <c r="I24" s="197"/>
      <c r="J24" s="197"/>
    </row>
    <row r="25" spans="2:10" s="196" customFormat="1" ht="17.100000000000001" customHeight="1" thickBot="1" x14ac:dyDescent="0.25">
      <c r="B25" s="201" t="s">
        <v>208</v>
      </c>
      <c r="C25" s="200" t="s">
        <v>93</v>
      </c>
      <c r="D25" s="199" t="s">
        <v>241</v>
      </c>
      <c r="E25" s="198" t="s">
        <v>240</v>
      </c>
      <c r="H25" s="197"/>
      <c r="I25" s="197"/>
      <c r="J25" s="197"/>
    </row>
    <row r="26" spans="2:10" s="196" customFormat="1" ht="10.5" x14ac:dyDescent="0.2"/>
    <row r="27" spans="2:10" s="196" customFormat="1" ht="10.5" x14ac:dyDescent="0.2"/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H29" sqref="H29"/>
    </sheetView>
  </sheetViews>
  <sheetFormatPr defaultRowHeight="10.5" x14ac:dyDescent="0.2"/>
  <cols>
    <col min="1" max="1" width="20.7109375" style="117" customWidth="1"/>
    <col min="2" max="9" width="14.7109375" style="117" customWidth="1"/>
    <col min="10" max="16384" width="9.140625" style="117"/>
  </cols>
  <sheetData>
    <row r="1" spans="1:11" ht="17.100000000000001" customHeight="1" x14ac:dyDescent="0.2"/>
    <row r="2" spans="1:11" ht="17.100000000000001" customHeight="1" thickBot="1" x14ac:dyDescent="0.25">
      <c r="F2" s="158"/>
      <c r="G2" s="158"/>
      <c r="H2" s="158"/>
      <c r="I2" s="158"/>
    </row>
    <row r="3" spans="1:11" ht="17.100000000000001" customHeight="1" thickBot="1" x14ac:dyDescent="0.25">
      <c r="A3" s="724" t="s">
        <v>256</v>
      </c>
      <c r="B3" s="705">
        <v>2015</v>
      </c>
      <c r="C3" s="726"/>
      <c r="D3" s="726"/>
      <c r="E3" s="726"/>
      <c r="F3" s="705">
        <v>2014</v>
      </c>
      <c r="G3" s="726"/>
      <c r="H3" s="726"/>
      <c r="I3" s="727"/>
      <c r="J3" s="250"/>
      <c r="K3" s="248"/>
    </row>
    <row r="4" spans="1:11" ht="17.100000000000001" customHeight="1" thickBot="1" x14ac:dyDescent="0.25">
      <c r="A4" s="725"/>
      <c r="B4" s="233" t="s">
        <v>89</v>
      </c>
      <c r="C4" s="233" t="s">
        <v>248</v>
      </c>
      <c r="D4" s="233" t="s">
        <v>247</v>
      </c>
      <c r="E4" s="233" t="s">
        <v>246</v>
      </c>
      <c r="F4" s="233" t="s">
        <v>88</v>
      </c>
      <c r="G4" s="233" t="s">
        <v>248</v>
      </c>
      <c r="H4" s="233" t="s">
        <v>247</v>
      </c>
      <c r="I4" s="232" t="s">
        <v>246</v>
      </c>
      <c r="J4" s="249"/>
      <c r="K4" s="248"/>
    </row>
    <row r="5" spans="1:11" ht="17.100000000000001" customHeight="1" x14ac:dyDescent="0.2">
      <c r="A5" s="247" t="s">
        <v>255</v>
      </c>
      <c r="B5" s="246">
        <v>13688</v>
      </c>
      <c r="C5" s="246">
        <v>16085</v>
      </c>
      <c r="D5" s="246">
        <v>23329</v>
      </c>
      <c r="E5" s="246">
        <v>12739</v>
      </c>
      <c r="F5" s="246">
        <v>16457</v>
      </c>
      <c r="G5" s="246">
        <v>14692.9963096089</v>
      </c>
      <c r="H5" s="246">
        <v>19081.299017723508</v>
      </c>
      <c r="I5" s="245">
        <v>8121.9260525903737</v>
      </c>
    </row>
    <row r="6" spans="1:11" ht="17.100000000000001" customHeight="1" x14ac:dyDescent="0.2">
      <c r="A6" s="244" t="s">
        <v>254</v>
      </c>
      <c r="B6" s="243">
        <v>496</v>
      </c>
      <c r="C6" s="243">
        <v>685</v>
      </c>
      <c r="D6" s="243">
        <v>1096</v>
      </c>
      <c r="E6" s="243">
        <v>453</v>
      </c>
      <c r="F6" s="243">
        <v>937</v>
      </c>
      <c r="G6" s="243">
        <v>347.87125202855958</v>
      </c>
      <c r="H6" s="243">
        <v>1162.3902844151821</v>
      </c>
      <c r="I6" s="242">
        <v>95.348641771262692</v>
      </c>
    </row>
    <row r="7" spans="1:11" ht="17.100000000000001" customHeight="1" x14ac:dyDescent="0.2">
      <c r="A7" s="241" t="s">
        <v>253</v>
      </c>
      <c r="B7" s="240">
        <v>79</v>
      </c>
      <c r="C7" s="240">
        <v>5170</v>
      </c>
      <c r="D7" s="240">
        <v>6588</v>
      </c>
      <c r="E7" s="240">
        <v>67</v>
      </c>
      <c r="F7" s="240">
        <v>6243</v>
      </c>
      <c r="G7" s="240">
        <v>6507.1335344895188</v>
      </c>
      <c r="H7" s="240">
        <v>7647.2100500245133</v>
      </c>
      <c r="I7" s="239">
        <v>5836.320937096164</v>
      </c>
    </row>
    <row r="8" spans="1:11" ht="17.100000000000001" customHeight="1" thickBot="1" x14ac:dyDescent="0.25">
      <c r="A8" s="241" t="s">
        <v>252</v>
      </c>
      <c r="B8" s="240">
        <v>26320</v>
      </c>
      <c r="C8" s="240">
        <v>23916</v>
      </c>
      <c r="D8" s="240">
        <v>26345</v>
      </c>
      <c r="E8" s="240">
        <v>20426</v>
      </c>
      <c r="F8" s="240">
        <v>25142</v>
      </c>
      <c r="G8" s="240">
        <v>27244.607474783556</v>
      </c>
      <c r="H8" s="240">
        <v>31278.976747291981</v>
      </c>
      <c r="I8" s="239">
        <v>25048.684386825782</v>
      </c>
    </row>
    <row r="9" spans="1:11" ht="17.100000000000001" customHeight="1" thickBot="1" x14ac:dyDescent="0.25">
      <c r="A9" s="238" t="s">
        <v>251</v>
      </c>
      <c r="B9" s="237">
        <v>29943</v>
      </c>
      <c r="C9" s="237">
        <v>27877</v>
      </c>
      <c r="D9" s="237">
        <v>34881</v>
      </c>
      <c r="E9" s="237">
        <v>21266</v>
      </c>
      <c r="F9" s="237">
        <v>33393</v>
      </c>
      <c r="G9" s="237">
        <v>29448.290676493405</v>
      </c>
      <c r="H9" s="237">
        <v>36452.799046187763</v>
      </c>
      <c r="I9" s="236">
        <v>15968.004615873593</v>
      </c>
    </row>
    <row r="10" spans="1:11" s="219" customFormat="1" ht="17.100000000000001" customHeight="1" thickBot="1" x14ac:dyDescent="0.25">
      <c r="A10" s="222" t="s">
        <v>250</v>
      </c>
      <c r="B10" s="237">
        <v>40007</v>
      </c>
      <c r="C10" s="237">
        <v>37576</v>
      </c>
      <c r="D10" s="237">
        <v>45102</v>
      </c>
      <c r="E10" s="237">
        <v>28954</v>
      </c>
      <c r="F10" s="237">
        <v>42853</v>
      </c>
      <c r="G10" s="237">
        <v>37861</v>
      </c>
      <c r="H10" s="237">
        <v>45791</v>
      </c>
      <c r="I10" s="236">
        <v>21304</v>
      </c>
    </row>
    <row r="13" spans="1:11" s="219" customFormat="1" ht="11.25" thickBot="1" x14ac:dyDescent="0.25"/>
    <row r="14" spans="1:11" s="219" customFormat="1" ht="17.100000000000001" customHeight="1" thickBot="1" x14ac:dyDescent="0.25">
      <c r="A14" s="724" t="s">
        <v>249</v>
      </c>
      <c r="B14" s="705">
        <v>2015</v>
      </c>
      <c r="C14" s="726"/>
      <c r="D14" s="726"/>
      <c r="E14" s="726"/>
      <c r="F14" s="705">
        <v>2014</v>
      </c>
      <c r="G14" s="726"/>
      <c r="H14" s="726"/>
      <c r="I14" s="727"/>
      <c r="J14" s="234"/>
      <c r="K14" s="230"/>
    </row>
    <row r="15" spans="1:11" s="219" customFormat="1" ht="17.100000000000001" customHeight="1" thickBot="1" x14ac:dyDescent="0.25">
      <c r="A15" s="725"/>
      <c r="B15" s="233" t="s">
        <v>89</v>
      </c>
      <c r="C15" s="233" t="s">
        <v>248</v>
      </c>
      <c r="D15" s="233" t="s">
        <v>247</v>
      </c>
      <c r="E15" s="233" t="s">
        <v>246</v>
      </c>
      <c r="F15" s="233" t="s">
        <v>88</v>
      </c>
      <c r="G15" s="233" t="s">
        <v>248</v>
      </c>
      <c r="H15" s="233" t="s">
        <v>247</v>
      </c>
      <c r="I15" s="232" t="s">
        <v>246</v>
      </c>
      <c r="J15" s="231"/>
      <c r="K15" s="230"/>
    </row>
    <row r="16" spans="1:11" s="219" customFormat="1" ht="17.100000000000001" customHeight="1" x14ac:dyDescent="0.2">
      <c r="A16" s="229" t="s">
        <v>245</v>
      </c>
      <c r="B16" s="228">
        <v>78</v>
      </c>
      <c r="C16" s="228">
        <v>111</v>
      </c>
      <c r="D16" s="228">
        <v>139</v>
      </c>
      <c r="E16" s="228">
        <v>72</v>
      </c>
      <c r="F16" s="228">
        <v>98</v>
      </c>
      <c r="G16" s="228">
        <v>89</v>
      </c>
      <c r="H16" s="228">
        <v>134</v>
      </c>
      <c r="I16" s="227">
        <v>43</v>
      </c>
    </row>
    <row r="17" spans="1:9" s="219" customFormat="1" ht="17.100000000000001" customHeight="1" thickBot="1" x14ac:dyDescent="0.25">
      <c r="A17" s="226" t="s">
        <v>244</v>
      </c>
      <c r="B17" s="225">
        <v>647</v>
      </c>
      <c r="C17" s="225">
        <v>691</v>
      </c>
      <c r="D17" s="225">
        <v>772</v>
      </c>
      <c r="E17" s="225">
        <v>613</v>
      </c>
      <c r="F17" s="224">
        <v>706</v>
      </c>
      <c r="G17" s="224">
        <v>701</v>
      </c>
      <c r="H17" s="224">
        <v>762</v>
      </c>
      <c r="I17" s="223">
        <v>634</v>
      </c>
    </row>
    <row r="18" spans="1:9" s="219" customFormat="1" ht="17.100000000000001" customHeight="1" thickBot="1" x14ac:dyDescent="0.25">
      <c r="A18" s="222" t="s">
        <v>243</v>
      </c>
      <c r="B18" s="221">
        <v>725</v>
      </c>
      <c r="C18" s="221">
        <v>802</v>
      </c>
      <c r="D18" s="221">
        <v>905</v>
      </c>
      <c r="E18" s="221">
        <v>705</v>
      </c>
      <c r="F18" s="221">
        <v>805</v>
      </c>
      <c r="G18" s="221">
        <v>789</v>
      </c>
      <c r="H18" s="221">
        <v>894</v>
      </c>
      <c r="I18" s="220">
        <v>683</v>
      </c>
    </row>
  </sheetData>
  <mergeCells count="6">
    <mergeCell ref="A14:A15"/>
    <mergeCell ref="B14:E14"/>
    <mergeCell ref="F14:I14"/>
    <mergeCell ref="A3:A4"/>
    <mergeCell ref="B3:E3"/>
    <mergeCell ref="F3:I3"/>
  </mergeCells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7"/>
  <sheetViews>
    <sheetView workbookViewId="0">
      <selection activeCell="A2" sqref="A2"/>
    </sheetView>
  </sheetViews>
  <sheetFormatPr defaultRowHeight="10.5" x14ac:dyDescent="0.2"/>
  <cols>
    <col min="1" max="1" width="33.42578125" style="117" bestFit="1" customWidth="1"/>
    <col min="2" max="2" width="14.7109375" style="117" bestFit="1" customWidth="1"/>
    <col min="3" max="6" width="14.7109375" style="117" customWidth="1"/>
    <col min="7" max="8" width="9.85546875" style="117" customWidth="1"/>
    <col min="9" max="16384" width="9.140625" style="117"/>
  </cols>
  <sheetData>
    <row r="3" spans="1:6" x14ac:dyDescent="0.2">
      <c r="A3" s="270">
        <v>2015</v>
      </c>
    </row>
    <row r="5" spans="1:6" s="270" customFormat="1" ht="17.100000000000001" customHeight="1" thickBot="1" x14ac:dyDescent="0.25">
      <c r="A5" s="281" t="s">
        <v>256</v>
      </c>
      <c r="B5" s="280" t="s">
        <v>153</v>
      </c>
      <c r="C5" s="280" t="s">
        <v>268</v>
      </c>
      <c r="D5" s="280" t="s">
        <v>267</v>
      </c>
      <c r="E5" s="280" t="s">
        <v>266</v>
      </c>
      <c r="F5" s="279" t="s">
        <v>265</v>
      </c>
    </row>
    <row r="6" spans="1:6" ht="17.100000000000001" customHeight="1" x14ac:dyDescent="0.2">
      <c r="A6" s="273" t="s">
        <v>275</v>
      </c>
      <c r="B6" s="278">
        <v>16437</v>
      </c>
      <c r="C6" s="278">
        <v>16085</v>
      </c>
      <c r="D6" s="278">
        <v>29</v>
      </c>
      <c r="E6" s="278">
        <v>348</v>
      </c>
      <c r="F6" s="277">
        <v>7</v>
      </c>
    </row>
    <row r="7" spans="1:6" ht="17.100000000000001" customHeight="1" x14ac:dyDescent="0.2">
      <c r="A7" s="244" t="s">
        <v>274</v>
      </c>
      <c r="B7" s="243">
        <v>687</v>
      </c>
      <c r="C7" s="243">
        <v>685</v>
      </c>
      <c r="D7" s="243">
        <v>23</v>
      </c>
      <c r="E7" s="243">
        <v>17</v>
      </c>
      <c r="F7" s="242">
        <v>22</v>
      </c>
    </row>
    <row r="8" spans="1:6" ht="17.100000000000001" customHeight="1" x14ac:dyDescent="0.2">
      <c r="A8" s="244" t="s">
        <v>273</v>
      </c>
      <c r="B8" s="243">
        <v>5192</v>
      </c>
      <c r="C8" s="243">
        <v>5170</v>
      </c>
      <c r="D8" s="243">
        <v>0</v>
      </c>
      <c r="E8" s="243">
        <v>0</v>
      </c>
      <c r="F8" s="242">
        <v>98</v>
      </c>
    </row>
    <row r="9" spans="1:6" ht="17.100000000000001" customHeight="1" x14ac:dyDescent="0.2">
      <c r="A9" s="244" t="s">
        <v>272</v>
      </c>
      <c r="B9" s="243">
        <v>23916</v>
      </c>
      <c r="C9" s="243">
        <v>23916</v>
      </c>
      <c r="D9" s="243">
        <v>0</v>
      </c>
      <c r="E9" s="243">
        <v>0</v>
      </c>
      <c r="F9" s="242">
        <v>0</v>
      </c>
    </row>
    <row r="10" spans="1:6" ht="17.100000000000001" customHeight="1" x14ac:dyDescent="0.2">
      <c r="A10" s="244" t="s">
        <v>271</v>
      </c>
      <c r="B10" s="243">
        <v>28265</v>
      </c>
      <c r="C10" s="243">
        <v>27877</v>
      </c>
      <c r="D10" s="243">
        <v>40</v>
      </c>
      <c r="E10" s="243">
        <v>349</v>
      </c>
      <c r="F10" s="242">
        <v>100</v>
      </c>
    </row>
    <row r="11" spans="1:6" ht="17.100000000000001" customHeight="1" x14ac:dyDescent="0.2">
      <c r="A11" s="244" t="s">
        <v>270</v>
      </c>
      <c r="B11" s="243">
        <v>35005</v>
      </c>
      <c r="C11" s="243">
        <v>34881</v>
      </c>
      <c r="D11" s="243">
        <v>492</v>
      </c>
      <c r="E11" s="243">
        <v>462</v>
      </c>
      <c r="F11" s="242">
        <v>161</v>
      </c>
    </row>
    <row r="12" spans="1:6" ht="17.100000000000001" customHeight="1" thickBot="1" x14ac:dyDescent="0.25">
      <c r="A12" s="267" t="s">
        <v>269</v>
      </c>
      <c r="B12" s="276">
        <v>21591</v>
      </c>
      <c r="C12" s="276">
        <v>21266</v>
      </c>
      <c r="D12" s="276">
        <v>12</v>
      </c>
      <c r="E12" s="276">
        <v>241</v>
      </c>
      <c r="F12" s="275">
        <v>47</v>
      </c>
    </row>
    <row r="13" spans="1:6" s="270" customFormat="1" ht="17.100000000000001" customHeight="1" thickBot="1" x14ac:dyDescent="0.25">
      <c r="A13" s="238" t="s">
        <v>251</v>
      </c>
      <c r="B13" s="237">
        <v>30158</v>
      </c>
      <c r="C13" s="237">
        <v>29943</v>
      </c>
      <c r="D13" s="237">
        <v>99</v>
      </c>
      <c r="E13" s="237">
        <v>273</v>
      </c>
      <c r="F13" s="236">
        <v>56</v>
      </c>
    </row>
    <row r="15" spans="1:6" ht="18.75" customHeight="1" x14ac:dyDescent="0.2">
      <c r="A15" s="270">
        <v>2014</v>
      </c>
    </row>
    <row r="16" spans="1:6" s="270" customFormat="1" ht="17.100000000000001" customHeight="1" thickBot="1" x14ac:dyDescent="0.25">
      <c r="A16" s="262" t="s">
        <v>256</v>
      </c>
      <c r="B16" s="261" t="s">
        <v>153</v>
      </c>
      <c r="C16" s="261" t="s">
        <v>268</v>
      </c>
      <c r="D16" s="261" t="s">
        <v>267</v>
      </c>
      <c r="E16" s="261" t="s">
        <v>266</v>
      </c>
      <c r="F16" s="274" t="s">
        <v>265</v>
      </c>
    </row>
    <row r="17" spans="1:7" ht="17.100000000000001" customHeight="1" x14ac:dyDescent="0.2">
      <c r="A17" s="273" t="s">
        <v>275</v>
      </c>
      <c r="B17" s="272">
        <v>15119</v>
      </c>
      <c r="C17" s="272">
        <v>14693</v>
      </c>
      <c r="D17" s="272">
        <v>75</v>
      </c>
      <c r="E17" s="272">
        <v>436</v>
      </c>
      <c r="F17" s="271">
        <v>8</v>
      </c>
    </row>
    <row r="18" spans="1:7" ht="17.100000000000001" customHeight="1" x14ac:dyDescent="0.2">
      <c r="A18" s="244" t="s">
        <v>274</v>
      </c>
      <c r="B18" s="269">
        <v>357</v>
      </c>
      <c r="C18" s="269">
        <v>348</v>
      </c>
      <c r="D18" s="269">
        <v>26</v>
      </c>
      <c r="E18" s="269">
        <v>108</v>
      </c>
      <c r="F18" s="268">
        <v>20</v>
      </c>
    </row>
    <row r="19" spans="1:7" ht="17.100000000000001" customHeight="1" x14ac:dyDescent="0.2">
      <c r="A19" s="244" t="s">
        <v>273</v>
      </c>
      <c r="B19" s="269">
        <v>6540</v>
      </c>
      <c r="C19" s="269">
        <v>6507</v>
      </c>
      <c r="D19" s="243">
        <v>0</v>
      </c>
      <c r="E19" s="243">
        <v>0</v>
      </c>
      <c r="F19" s="268">
        <v>137</v>
      </c>
    </row>
    <row r="20" spans="1:7" ht="17.100000000000001" customHeight="1" x14ac:dyDescent="0.2">
      <c r="A20" s="244" t="s">
        <v>272</v>
      </c>
      <c r="B20" s="269">
        <v>27245</v>
      </c>
      <c r="C20" s="269">
        <v>27245</v>
      </c>
      <c r="D20" s="243">
        <v>0</v>
      </c>
      <c r="E20" s="243">
        <v>0</v>
      </c>
      <c r="F20" s="242">
        <v>0</v>
      </c>
    </row>
    <row r="21" spans="1:7" s="270" customFormat="1" ht="17.100000000000001" customHeight="1" x14ac:dyDescent="0.2">
      <c r="A21" s="244" t="s">
        <v>271</v>
      </c>
      <c r="B21" s="269">
        <v>29678</v>
      </c>
      <c r="C21" s="269">
        <v>29448</v>
      </c>
      <c r="D21" s="269">
        <v>86</v>
      </c>
      <c r="E21" s="269">
        <v>418</v>
      </c>
      <c r="F21" s="268">
        <v>134</v>
      </c>
    </row>
    <row r="22" spans="1:7" ht="17.100000000000001" customHeight="1" x14ac:dyDescent="0.2">
      <c r="A22" s="244" t="s">
        <v>270</v>
      </c>
      <c r="B22" s="269">
        <v>36718</v>
      </c>
      <c r="C22" s="269">
        <v>36453</v>
      </c>
      <c r="D22" s="269">
        <v>251</v>
      </c>
      <c r="E22" s="269">
        <v>627</v>
      </c>
      <c r="F22" s="268">
        <v>171</v>
      </c>
    </row>
    <row r="23" spans="1:7" ht="17.100000000000001" customHeight="1" thickBot="1" x14ac:dyDescent="0.25">
      <c r="A23" s="267" t="s">
        <v>269</v>
      </c>
      <c r="B23" s="266">
        <v>16183</v>
      </c>
      <c r="C23" s="266">
        <v>15968</v>
      </c>
      <c r="D23" s="266">
        <v>45</v>
      </c>
      <c r="E23" s="266">
        <v>308</v>
      </c>
      <c r="F23" s="265">
        <v>71</v>
      </c>
    </row>
    <row r="24" spans="1:7" ht="17.100000000000001" customHeight="1" thickBot="1" x14ac:dyDescent="0.25">
      <c r="A24" s="238" t="s">
        <v>251</v>
      </c>
      <c r="B24" s="264">
        <v>33513</v>
      </c>
      <c r="C24" s="264">
        <v>33393</v>
      </c>
      <c r="D24" s="264">
        <v>53</v>
      </c>
      <c r="E24" s="264">
        <v>424</v>
      </c>
      <c r="F24" s="263">
        <v>112</v>
      </c>
    </row>
    <row r="27" spans="1:7" s="219" customFormat="1" x14ac:dyDescent="0.2"/>
    <row r="28" spans="1:7" s="251" customFormat="1" ht="17.100000000000001" customHeight="1" thickBot="1" x14ac:dyDescent="0.25">
      <c r="A28" s="262" t="s">
        <v>256</v>
      </c>
      <c r="B28" s="261" t="s">
        <v>153</v>
      </c>
      <c r="C28" s="260" t="s">
        <v>268</v>
      </c>
      <c r="D28" s="260" t="s">
        <v>267</v>
      </c>
      <c r="E28" s="260" t="s">
        <v>266</v>
      </c>
      <c r="F28" s="259" t="s">
        <v>265</v>
      </c>
      <c r="G28" s="219"/>
    </row>
    <row r="29" spans="1:7" s="219" customFormat="1" ht="17.100000000000001" customHeight="1" x14ac:dyDescent="0.2">
      <c r="A29" s="229" t="s">
        <v>264</v>
      </c>
      <c r="B29" s="225">
        <v>36600</v>
      </c>
      <c r="C29" s="225">
        <v>35742</v>
      </c>
      <c r="D29" s="225">
        <v>119</v>
      </c>
      <c r="E29" s="225">
        <v>728</v>
      </c>
      <c r="F29" s="258">
        <v>42</v>
      </c>
    </row>
    <row r="30" spans="1:7" s="219" customFormat="1" ht="17.100000000000001" customHeight="1" x14ac:dyDescent="0.2">
      <c r="A30" s="257" t="s">
        <v>263</v>
      </c>
      <c r="B30" s="224">
        <v>1384</v>
      </c>
      <c r="C30" s="224">
        <v>1376</v>
      </c>
      <c r="D30" s="224">
        <v>103</v>
      </c>
      <c r="E30" s="224">
        <v>41</v>
      </c>
      <c r="F30" s="256">
        <v>88</v>
      </c>
    </row>
    <row r="31" spans="1:7" s="219" customFormat="1" ht="17.100000000000001" customHeight="1" x14ac:dyDescent="0.2">
      <c r="A31" s="257" t="s">
        <v>262</v>
      </c>
      <c r="B31" s="224">
        <v>8768</v>
      </c>
      <c r="C31" s="224">
        <v>8721</v>
      </c>
      <c r="D31" s="224">
        <v>0</v>
      </c>
      <c r="E31" s="224">
        <v>0</v>
      </c>
      <c r="F31" s="256">
        <v>75</v>
      </c>
    </row>
    <row r="32" spans="1:7" s="219" customFormat="1" ht="17.100000000000001" customHeight="1" x14ac:dyDescent="0.2">
      <c r="A32" s="257" t="s">
        <v>261</v>
      </c>
      <c r="B32" s="224">
        <v>75255</v>
      </c>
      <c r="C32" s="224">
        <v>75255</v>
      </c>
      <c r="D32" s="224">
        <v>0</v>
      </c>
      <c r="E32" s="224">
        <v>0</v>
      </c>
      <c r="F32" s="256">
        <v>0</v>
      </c>
    </row>
    <row r="33" spans="1:7" s="219" customFormat="1" ht="17.100000000000001" customHeight="1" x14ac:dyDescent="0.2">
      <c r="A33" s="257" t="s">
        <v>260</v>
      </c>
      <c r="B33" s="224">
        <v>111503</v>
      </c>
      <c r="C33" s="224">
        <v>111038</v>
      </c>
      <c r="D33" s="224">
        <v>192</v>
      </c>
      <c r="E33" s="224">
        <v>730</v>
      </c>
      <c r="F33" s="256">
        <v>91</v>
      </c>
    </row>
    <row r="34" spans="1:7" s="219" customFormat="1" ht="17.100000000000001" customHeight="1" x14ac:dyDescent="0.2">
      <c r="A34" s="257" t="s">
        <v>259</v>
      </c>
      <c r="B34" s="224">
        <v>117341</v>
      </c>
      <c r="C34" s="224">
        <v>116945</v>
      </c>
      <c r="D34" s="224">
        <v>411</v>
      </c>
      <c r="E34" s="224">
        <v>811</v>
      </c>
      <c r="F34" s="256">
        <v>124</v>
      </c>
    </row>
    <row r="35" spans="1:7" s="219" customFormat="1" ht="17.100000000000001" customHeight="1" thickBot="1" x14ac:dyDescent="0.25">
      <c r="A35" s="255" t="s">
        <v>258</v>
      </c>
      <c r="B35" s="254">
        <v>102454</v>
      </c>
      <c r="C35" s="254">
        <v>102035</v>
      </c>
      <c r="D35" s="254">
        <v>86</v>
      </c>
      <c r="E35" s="254">
        <v>667</v>
      </c>
      <c r="F35" s="253">
        <v>57</v>
      </c>
    </row>
    <row r="36" spans="1:7" s="251" customFormat="1" ht="17.100000000000001" customHeight="1" thickBot="1" x14ac:dyDescent="0.25">
      <c r="A36" s="222" t="s">
        <v>257</v>
      </c>
      <c r="B36" s="221">
        <v>103580</v>
      </c>
      <c r="C36" s="221">
        <v>103060</v>
      </c>
      <c r="D36" s="221">
        <v>406</v>
      </c>
      <c r="E36" s="221">
        <v>720</v>
      </c>
      <c r="F36" s="252">
        <v>113</v>
      </c>
      <c r="G36" s="219"/>
    </row>
    <row r="37" spans="1:7" s="219" customFormat="1" x14ac:dyDescent="0.2"/>
  </sheetData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6"/>
  <sheetViews>
    <sheetView workbookViewId="0">
      <selection activeCell="J16" sqref="J16"/>
    </sheetView>
  </sheetViews>
  <sheetFormatPr defaultRowHeight="10.5" x14ac:dyDescent="0.2"/>
  <cols>
    <col min="1" max="1" width="33.42578125" style="219" bestFit="1" customWidth="1"/>
    <col min="2" max="2" width="14.7109375" style="219" bestFit="1" customWidth="1"/>
    <col min="3" max="7" width="11.7109375" style="219" customWidth="1"/>
    <col min="8" max="9" width="9.85546875" style="219" customWidth="1"/>
    <col min="10" max="16384" width="9.140625" style="219"/>
  </cols>
  <sheetData>
    <row r="3" spans="1:7" x14ac:dyDescent="0.2">
      <c r="A3" s="251">
        <v>2015</v>
      </c>
    </row>
    <row r="5" spans="1:7" s="251" customFormat="1" ht="17.100000000000001" customHeight="1" thickBot="1" x14ac:dyDescent="0.25">
      <c r="A5" s="262" t="s">
        <v>256</v>
      </c>
      <c r="B5" s="260" t="s">
        <v>153</v>
      </c>
      <c r="C5" s="260" t="s">
        <v>268</v>
      </c>
      <c r="D5" s="260" t="s">
        <v>267</v>
      </c>
      <c r="E5" s="260" t="s">
        <v>266</v>
      </c>
      <c r="F5" s="259" t="s">
        <v>265</v>
      </c>
      <c r="G5" s="219"/>
    </row>
    <row r="6" spans="1:7" ht="17.100000000000001" customHeight="1" x14ac:dyDescent="0.2">
      <c r="A6" s="282" t="s">
        <v>279</v>
      </c>
      <c r="B6" s="225">
        <v>37822</v>
      </c>
      <c r="C6" s="225">
        <v>37576</v>
      </c>
      <c r="D6" s="225">
        <v>55</v>
      </c>
      <c r="E6" s="225">
        <v>440</v>
      </c>
      <c r="F6" s="258">
        <v>139</v>
      </c>
    </row>
    <row r="7" spans="1:7" ht="17.100000000000001" customHeight="1" x14ac:dyDescent="0.2">
      <c r="A7" s="257" t="s">
        <v>277</v>
      </c>
      <c r="B7" s="224">
        <v>45275</v>
      </c>
      <c r="C7" s="224">
        <v>45102</v>
      </c>
      <c r="D7" s="224">
        <v>558</v>
      </c>
      <c r="E7" s="224">
        <v>584</v>
      </c>
      <c r="F7" s="256">
        <v>208</v>
      </c>
    </row>
    <row r="8" spans="1:7" ht="17.100000000000001" customHeight="1" thickBot="1" x14ac:dyDescent="0.25">
      <c r="A8" s="255" t="s">
        <v>276</v>
      </c>
      <c r="B8" s="254">
        <v>29198</v>
      </c>
      <c r="C8" s="254">
        <v>28954</v>
      </c>
      <c r="D8" s="254">
        <v>16</v>
      </c>
      <c r="E8" s="254">
        <v>325</v>
      </c>
      <c r="F8" s="253">
        <v>74</v>
      </c>
    </row>
    <row r="9" spans="1:7" s="251" customFormat="1" ht="17.100000000000001" customHeight="1" thickBot="1" x14ac:dyDescent="0.25">
      <c r="A9" s="222" t="s">
        <v>250</v>
      </c>
      <c r="B9" s="221">
        <v>40232</v>
      </c>
      <c r="C9" s="221">
        <v>40007</v>
      </c>
      <c r="D9" s="221">
        <v>114</v>
      </c>
      <c r="E9" s="221">
        <v>365</v>
      </c>
      <c r="F9" s="252">
        <v>95</v>
      </c>
      <c r="G9" s="219"/>
    </row>
    <row r="10" spans="1:7" s="251" customFormat="1" ht="17.100000000000001" customHeight="1" x14ac:dyDescent="0.2">
      <c r="A10" s="283"/>
      <c r="B10" s="283"/>
      <c r="C10" s="283"/>
      <c r="D10" s="283"/>
      <c r="E10" s="283"/>
      <c r="F10" s="283"/>
      <c r="G10" s="219"/>
    </row>
    <row r="11" spans="1:7" s="251" customFormat="1" ht="17.100000000000001" customHeight="1" x14ac:dyDescent="0.2">
      <c r="A11" s="251">
        <v>2014</v>
      </c>
      <c r="B11" s="283"/>
      <c r="C11" s="283"/>
      <c r="D11" s="283"/>
      <c r="E11" s="283"/>
      <c r="F11" s="283"/>
      <c r="G11" s="219"/>
    </row>
    <row r="12" spans="1:7" s="251" customFormat="1" ht="17.100000000000001" customHeight="1" thickBot="1" x14ac:dyDescent="0.25">
      <c r="A12" s="262" t="s">
        <v>256</v>
      </c>
      <c r="B12" s="260" t="s">
        <v>153</v>
      </c>
      <c r="C12" s="260" t="s">
        <v>268</v>
      </c>
      <c r="D12" s="260" t="s">
        <v>267</v>
      </c>
      <c r="E12" s="260" t="s">
        <v>266</v>
      </c>
      <c r="F12" s="259" t="s">
        <v>265</v>
      </c>
      <c r="G12" s="219"/>
    </row>
    <row r="13" spans="1:7" ht="17.100000000000001" customHeight="1" x14ac:dyDescent="0.2">
      <c r="A13" s="282" t="s">
        <v>278</v>
      </c>
      <c r="B13" s="225">
        <v>38129</v>
      </c>
      <c r="C13" s="225">
        <v>37861</v>
      </c>
      <c r="D13" s="225">
        <v>128</v>
      </c>
      <c r="E13" s="225">
        <v>640</v>
      </c>
      <c r="F13" s="258">
        <v>195</v>
      </c>
    </row>
    <row r="14" spans="1:7" ht="17.100000000000001" customHeight="1" x14ac:dyDescent="0.2">
      <c r="A14" s="257" t="s">
        <v>277</v>
      </c>
      <c r="B14" s="224">
        <v>46012</v>
      </c>
      <c r="C14" s="224">
        <v>45791</v>
      </c>
      <c r="D14" s="224">
        <v>314</v>
      </c>
      <c r="E14" s="224">
        <v>1000</v>
      </c>
      <c r="F14" s="256">
        <v>253</v>
      </c>
    </row>
    <row r="15" spans="1:7" ht="17.100000000000001" customHeight="1" thickBot="1" x14ac:dyDescent="0.25">
      <c r="A15" s="255" t="s">
        <v>276</v>
      </c>
      <c r="B15" s="254">
        <v>21683</v>
      </c>
      <c r="C15" s="254">
        <v>21304</v>
      </c>
      <c r="D15" s="254">
        <v>57</v>
      </c>
      <c r="E15" s="254">
        <v>354</v>
      </c>
      <c r="F15" s="253">
        <v>118</v>
      </c>
    </row>
    <row r="16" spans="1:7" s="251" customFormat="1" ht="17.100000000000001" customHeight="1" thickBot="1" x14ac:dyDescent="0.25">
      <c r="A16" s="222" t="s">
        <v>250</v>
      </c>
      <c r="B16" s="221">
        <v>43032</v>
      </c>
      <c r="C16" s="221">
        <v>42853</v>
      </c>
      <c r="D16" s="221">
        <v>83</v>
      </c>
      <c r="E16" s="221">
        <v>478</v>
      </c>
      <c r="F16" s="252">
        <v>151</v>
      </c>
      <c r="G16" s="219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9"/>
  <sheetViews>
    <sheetView workbookViewId="0">
      <selection activeCell="D20" sqref="D20"/>
    </sheetView>
  </sheetViews>
  <sheetFormatPr defaultRowHeight="12.75" x14ac:dyDescent="0.2"/>
  <cols>
    <col min="1" max="1" width="17.7109375" style="1" customWidth="1"/>
    <col min="2" max="5" width="24.7109375" style="1" customWidth="1"/>
    <col min="6" max="16384" width="9.140625" style="1"/>
  </cols>
  <sheetData>
    <row r="2" spans="1:7" ht="13.5" thickBot="1" x14ac:dyDescent="0.25"/>
    <row r="3" spans="1:7" s="284" customFormat="1" ht="17.100000000000001" customHeight="1" thickBot="1" x14ac:dyDescent="0.2">
      <c r="A3" s="728" t="s">
        <v>256</v>
      </c>
      <c r="B3" s="705">
        <v>2015</v>
      </c>
      <c r="C3" s="726"/>
      <c r="D3" s="726"/>
      <c r="E3" s="727"/>
      <c r="F3" s="289"/>
      <c r="G3" s="286"/>
    </row>
    <row r="4" spans="1:7" s="284" customFormat="1" ht="17.100000000000001" customHeight="1" thickBot="1" x14ac:dyDescent="0.2">
      <c r="A4" s="729"/>
      <c r="B4" s="168" t="s">
        <v>89</v>
      </c>
      <c r="C4" s="168" t="s">
        <v>248</v>
      </c>
      <c r="D4" s="168" t="s">
        <v>247</v>
      </c>
      <c r="E4" s="288" t="s">
        <v>246</v>
      </c>
      <c r="F4" s="287"/>
      <c r="G4" s="286"/>
    </row>
    <row r="5" spans="1:7" s="284" customFormat="1" ht="17.100000000000001" customHeight="1" x14ac:dyDescent="0.15">
      <c r="A5" s="229" t="s">
        <v>264</v>
      </c>
      <c r="B5" s="228">
        <v>37742</v>
      </c>
      <c r="C5" s="228">
        <v>35742</v>
      </c>
      <c r="D5" s="228">
        <v>39293</v>
      </c>
      <c r="E5" s="227">
        <v>31053</v>
      </c>
    </row>
    <row r="6" spans="1:7" s="284" customFormat="1" ht="17.100000000000001" customHeight="1" x14ac:dyDescent="0.15">
      <c r="A6" s="257" t="s">
        <v>263</v>
      </c>
      <c r="B6" s="224">
        <v>1338</v>
      </c>
      <c r="C6" s="224">
        <v>1376</v>
      </c>
      <c r="D6" s="224">
        <v>2933</v>
      </c>
      <c r="E6" s="223">
        <v>516</v>
      </c>
    </row>
    <row r="7" spans="1:7" s="284" customFormat="1" ht="17.100000000000001" customHeight="1" x14ac:dyDescent="0.15">
      <c r="A7" s="257" t="s">
        <v>262</v>
      </c>
      <c r="B7" s="224">
        <v>4</v>
      </c>
      <c r="C7" s="224">
        <v>8721</v>
      </c>
      <c r="D7" s="224">
        <v>13074</v>
      </c>
      <c r="E7" s="223">
        <v>4</v>
      </c>
    </row>
    <row r="8" spans="1:7" s="284" customFormat="1" ht="17.100000000000001" customHeight="1" thickBot="1" x14ac:dyDescent="0.2">
      <c r="A8" s="285" t="s">
        <v>261</v>
      </c>
      <c r="B8" s="224">
        <v>73992</v>
      </c>
      <c r="C8" s="224">
        <v>75255</v>
      </c>
      <c r="D8" s="224">
        <v>77899</v>
      </c>
      <c r="E8" s="223">
        <v>73530</v>
      </c>
    </row>
    <row r="9" spans="1:7" s="284" customFormat="1" ht="17.100000000000001" customHeight="1" thickBot="1" x14ac:dyDescent="0.2">
      <c r="A9" s="222" t="s">
        <v>257</v>
      </c>
      <c r="B9" s="221">
        <v>103060</v>
      </c>
      <c r="C9" s="221">
        <v>111038</v>
      </c>
      <c r="D9" s="221">
        <v>116945</v>
      </c>
      <c r="E9" s="220">
        <v>102035</v>
      </c>
    </row>
  </sheetData>
  <mergeCells count="2">
    <mergeCell ref="A3:A4"/>
    <mergeCell ref="B3:E3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122"/>
  <sheetViews>
    <sheetView zoomScale="80" zoomScaleNormal="80" workbookViewId="0">
      <selection activeCell="M19" sqref="M19"/>
    </sheetView>
  </sheetViews>
  <sheetFormatPr defaultRowHeight="10.5" x14ac:dyDescent="0.2"/>
  <cols>
    <col min="1" max="1" width="46.42578125" style="248" customWidth="1"/>
    <col min="2" max="7" width="14.7109375" style="117" customWidth="1"/>
    <col min="8" max="8" width="14.7109375" style="270" customWidth="1"/>
    <col min="9" max="9" width="2.140625" style="117" customWidth="1"/>
    <col min="10" max="10" width="12.85546875" style="117" bestFit="1" customWidth="1"/>
    <col min="11" max="11" width="10.42578125" style="117" customWidth="1"/>
    <col min="12" max="16384" width="9.140625" style="117"/>
  </cols>
  <sheetData>
    <row r="2" spans="1:12" ht="20.100000000000001" customHeight="1" x14ac:dyDescent="0.2">
      <c r="A2" s="333" t="s">
        <v>89</v>
      </c>
      <c r="B2" s="332" t="s">
        <v>311</v>
      </c>
      <c r="C2" s="332" t="s">
        <v>310</v>
      </c>
      <c r="D2" s="332" t="s">
        <v>309</v>
      </c>
      <c r="E2" s="332" t="s">
        <v>308</v>
      </c>
      <c r="F2" s="332" t="s">
        <v>307</v>
      </c>
      <c r="G2" s="332" t="s">
        <v>92</v>
      </c>
      <c r="H2" s="331" t="s">
        <v>83</v>
      </c>
    </row>
    <row r="3" spans="1:12" ht="20.100000000000001" customHeight="1" thickBot="1" x14ac:dyDescent="0.25">
      <c r="A3" s="330" t="s">
        <v>306</v>
      </c>
      <c r="B3" s="329"/>
      <c r="C3" s="328"/>
      <c r="D3" s="328"/>
      <c r="E3" s="328"/>
      <c r="F3" s="328"/>
      <c r="G3" s="328"/>
      <c r="H3" s="327"/>
    </row>
    <row r="4" spans="1:12" ht="20.100000000000001" customHeight="1" x14ac:dyDescent="0.2">
      <c r="A4" s="326" t="s">
        <v>305</v>
      </c>
      <c r="B4" s="325">
        <v>5581797</v>
      </c>
      <c r="C4" s="325">
        <v>158265</v>
      </c>
      <c r="D4" s="325">
        <v>47965</v>
      </c>
      <c r="E4" s="325">
        <v>14535</v>
      </c>
      <c r="F4" s="325">
        <v>78932</v>
      </c>
      <c r="G4" s="325">
        <v>56639</v>
      </c>
      <c r="H4" s="324">
        <f t="shared" ref="H4:H15" si="0">SUM(B4:G4)</f>
        <v>5938133</v>
      </c>
      <c r="J4" s="177"/>
    </row>
    <row r="5" spans="1:12" ht="20.100000000000001" customHeight="1" x14ac:dyDescent="0.2">
      <c r="A5" s="310" t="s">
        <v>152</v>
      </c>
      <c r="B5" s="320">
        <v>891088</v>
      </c>
      <c r="C5" s="320">
        <v>674235</v>
      </c>
      <c r="D5" s="320">
        <v>167265</v>
      </c>
      <c r="E5" s="320">
        <v>2341</v>
      </c>
      <c r="F5" s="320">
        <v>107015</v>
      </c>
      <c r="G5" s="320">
        <v>55390</v>
      </c>
      <c r="H5" s="319">
        <f t="shared" si="0"/>
        <v>1897334</v>
      </c>
      <c r="J5" s="177"/>
    </row>
    <row r="6" spans="1:12" ht="20.100000000000001" customHeight="1" x14ac:dyDescent="0.2">
      <c r="A6" s="310" t="s">
        <v>304</v>
      </c>
      <c r="B6" s="320">
        <v>557541</v>
      </c>
      <c r="C6" s="320">
        <v>0</v>
      </c>
      <c r="D6" s="320">
        <v>0</v>
      </c>
      <c r="E6" s="320">
        <v>0</v>
      </c>
      <c r="F6" s="320">
        <v>0</v>
      </c>
      <c r="G6" s="320">
        <v>0</v>
      </c>
      <c r="H6" s="319">
        <f t="shared" si="0"/>
        <v>557541</v>
      </c>
      <c r="J6" s="177"/>
    </row>
    <row r="7" spans="1:12" ht="20.100000000000001" customHeight="1" x14ac:dyDescent="0.2">
      <c r="A7" s="310" t="s">
        <v>303</v>
      </c>
      <c r="B7" s="320">
        <v>2912454</v>
      </c>
      <c r="C7" s="320">
        <v>328614</v>
      </c>
      <c r="D7" s="320">
        <v>48001</v>
      </c>
      <c r="E7" s="320">
        <v>56263</v>
      </c>
      <c r="F7" s="320">
        <v>3996</v>
      </c>
      <c r="G7" s="320">
        <v>0</v>
      </c>
      <c r="H7" s="319">
        <f t="shared" si="0"/>
        <v>3349328</v>
      </c>
      <c r="J7" s="177"/>
    </row>
    <row r="8" spans="1:12" ht="20.100000000000001" customHeight="1" x14ac:dyDescent="0.2">
      <c r="A8" s="322" t="s">
        <v>302</v>
      </c>
      <c r="B8" s="320">
        <v>37075852</v>
      </c>
      <c r="C8" s="320">
        <v>16805432</v>
      </c>
      <c r="D8" s="320">
        <v>1749824</v>
      </c>
      <c r="E8" s="320">
        <v>19760541</v>
      </c>
      <c r="F8" s="320">
        <v>2845762</v>
      </c>
      <c r="G8" s="320">
        <v>196135</v>
      </c>
      <c r="H8" s="323">
        <f t="shared" si="0"/>
        <v>78433546</v>
      </c>
      <c r="J8" s="177"/>
    </row>
    <row r="9" spans="1:12" ht="30" customHeight="1" x14ac:dyDescent="0.2">
      <c r="A9" s="322" t="s">
        <v>301</v>
      </c>
      <c r="B9" s="320">
        <v>0</v>
      </c>
      <c r="C9" s="320">
        <v>0</v>
      </c>
      <c r="D9" s="320">
        <v>0</v>
      </c>
      <c r="E9" s="320">
        <v>0</v>
      </c>
      <c r="F9" s="320">
        <v>130</v>
      </c>
      <c r="G9" s="320">
        <v>0</v>
      </c>
      <c r="H9" s="323">
        <f t="shared" si="0"/>
        <v>130</v>
      </c>
      <c r="J9" s="177"/>
    </row>
    <row r="10" spans="1:12" ht="20.100000000000001" customHeight="1" x14ac:dyDescent="0.2">
      <c r="A10" s="322" t="s">
        <v>313</v>
      </c>
      <c r="B10" s="320">
        <v>29046825</v>
      </c>
      <c r="C10" s="320">
        <v>862205</v>
      </c>
      <c r="D10" s="320">
        <v>0</v>
      </c>
      <c r="E10" s="320">
        <v>0</v>
      </c>
      <c r="F10" s="320">
        <v>827919</v>
      </c>
      <c r="G10" s="320">
        <v>0</v>
      </c>
      <c r="H10" s="323">
        <f t="shared" si="0"/>
        <v>30736949</v>
      </c>
      <c r="J10" s="177"/>
    </row>
    <row r="11" spans="1:12" ht="20.100000000000001" customHeight="1" x14ac:dyDescent="0.2">
      <c r="A11" s="310" t="s">
        <v>300</v>
      </c>
      <c r="B11" s="320">
        <v>7359</v>
      </c>
      <c r="C11" s="320">
        <v>0</v>
      </c>
      <c r="D11" s="320">
        <v>0</v>
      </c>
      <c r="E11" s="320">
        <v>0</v>
      </c>
      <c r="F11" s="320">
        <v>0</v>
      </c>
      <c r="G11" s="320">
        <v>0</v>
      </c>
      <c r="H11" s="319">
        <f t="shared" si="0"/>
        <v>7359</v>
      </c>
      <c r="J11" s="177"/>
    </row>
    <row r="12" spans="1:12" ht="20.100000000000001" hidden="1" customHeight="1" x14ac:dyDescent="0.2">
      <c r="A12" s="310" t="s">
        <v>299</v>
      </c>
      <c r="B12" s="320">
        <v>0</v>
      </c>
      <c r="C12" s="320">
        <v>0</v>
      </c>
      <c r="D12" s="320">
        <v>0</v>
      </c>
      <c r="E12" s="320">
        <v>0</v>
      </c>
      <c r="F12" s="320">
        <v>0</v>
      </c>
      <c r="G12" s="320">
        <v>0</v>
      </c>
      <c r="H12" s="319">
        <f t="shared" si="0"/>
        <v>0</v>
      </c>
      <c r="J12" s="177"/>
    </row>
    <row r="13" spans="1:12" ht="20.100000000000001" customHeight="1" x14ac:dyDescent="0.2">
      <c r="A13" s="322" t="s">
        <v>312</v>
      </c>
      <c r="B13" s="321">
        <v>518006</v>
      </c>
      <c r="C13" s="321">
        <v>261</v>
      </c>
      <c r="D13" s="321">
        <v>0</v>
      </c>
      <c r="E13" s="321">
        <v>0</v>
      </c>
      <c r="F13" s="321">
        <v>782</v>
      </c>
      <c r="G13" s="321">
        <v>0</v>
      </c>
      <c r="H13" s="323">
        <f t="shared" si="0"/>
        <v>519049</v>
      </c>
      <c r="J13" s="177"/>
    </row>
    <row r="14" spans="1:12" ht="20.100000000000001" customHeight="1" x14ac:dyDescent="0.2">
      <c r="A14" s="310" t="s">
        <v>297</v>
      </c>
      <c r="B14" s="320">
        <v>735131</v>
      </c>
      <c r="C14" s="320">
        <v>3592</v>
      </c>
      <c r="D14" s="320">
        <v>0</v>
      </c>
      <c r="E14" s="320">
        <v>0</v>
      </c>
      <c r="F14" s="320">
        <v>5799</v>
      </c>
      <c r="G14" s="320">
        <v>0</v>
      </c>
      <c r="H14" s="319">
        <f t="shared" si="0"/>
        <v>744522</v>
      </c>
      <c r="J14" s="177"/>
    </row>
    <row r="15" spans="1:12" ht="20.100000000000001" customHeight="1" thickBot="1" x14ac:dyDescent="0.25">
      <c r="A15" s="310" t="s">
        <v>296</v>
      </c>
      <c r="B15" s="320">
        <v>1199624</v>
      </c>
      <c r="C15" s="320">
        <v>70311</v>
      </c>
      <c r="D15" s="320">
        <v>56062</v>
      </c>
      <c r="E15" s="320">
        <v>16</v>
      </c>
      <c r="F15" s="320">
        <v>3707</v>
      </c>
      <c r="G15" s="320">
        <v>9410</v>
      </c>
      <c r="H15" s="319">
        <f t="shared" si="0"/>
        <v>1339130</v>
      </c>
      <c r="J15" s="177"/>
      <c r="L15" s="304"/>
    </row>
    <row r="16" spans="1:12" ht="20.100000000000001" customHeight="1" thickBot="1" x14ac:dyDescent="0.25">
      <c r="A16" s="307" t="s">
        <v>295</v>
      </c>
      <c r="B16" s="306">
        <f t="shared" ref="B16:G16" si="1">SUM(B4:B15)</f>
        <v>78525677</v>
      </c>
      <c r="C16" s="306">
        <f t="shared" si="1"/>
        <v>18902915</v>
      </c>
      <c r="D16" s="306">
        <f t="shared" si="1"/>
        <v>2069117</v>
      </c>
      <c r="E16" s="306">
        <f t="shared" si="1"/>
        <v>19833696</v>
      </c>
      <c r="F16" s="306">
        <f t="shared" si="1"/>
        <v>3874042</v>
      </c>
      <c r="G16" s="306">
        <f t="shared" si="1"/>
        <v>317574</v>
      </c>
      <c r="H16" s="305">
        <f>SUM(H4:H12,H13:H15)</f>
        <v>123523021</v>
      </c>
      <c r="J16" s="177"/>
      <c r="K16" s="134"/>
      <c r="L16" s="304"/>
    </row>
    <row r="17" spans="1:12" ht="20.100000000000001" customHeight="1" thickBot="1" x14ac:dyDescent="0.25">
      <c r="A17" s="330" t="s">
        <v>294</v>
      </c>
      <c r="B17" s="329"/>
      <c r="C17" s="328"/>
      <c r="D17" s="328"/>
      <c r="E17" s="328"/>
      <c r="F17" s="328"/>
      <c r="G17" s="328"/>
      <c r="H17" s="327"/>
      <c r="J17" s="145"/>
      <c r="L17" s="175"/>
    </row>
    <row r="18" spans="1:12" ht="20.100000000000001" customHeight="1" x14ac:dyDescent="0.2">
      <c r="A18" s="314" t="s">
        <v>293</v>
      </c>
      <c r="B18" s="313">
        <v>0</v>
      </c>
      <c r="C18" s="313">
        <v>0</v>
      </c>
      <c r="D18" s="313">
        <v>0</v>
      </c>
      <c r="E18" s="313">
        <v>0</v>
      </c>
      <c r="F18" s="313">
        <v>0</v>
      </c>
      <c r="G18" s="313">
        <v>0</v>
      </c>
      <c r="H18" s="312">
        <f t="shared" ref="H18:H27" si="2">SUM(B18:G18)</f>
        <v>0</v>
      </c>
      <c r="J18" s="177"/>
    </row>
    <row r="19" spans="1:12" ht="20.100000000000001" customHeight="1" x14ac:dyDescent="0.2">
      <c r="A19" s="311" t="s">
        <v>292</v>
      </c>
      <c r="B19" s="309">
        <v>2251356</v>
      </c>
      <c r="C19" s="309">
        <v>491733</v>
      </c>
      <c r="D19" s="309">
        <v>198557</v>
      </c>
      <c r="E19" s="309">
        <v>9069323</v>
      </c>
      <c r="F19" s="309">
        <v>61</v>
      </c>
      <c r="G19" s="309">
        <v>8301</v>
      </c>
      <c r="H19" s="308">
        <f t="shared" si="2"/>
        <v>12019331</v>
      </c>
      <c r="J19" s="177"/>
    </row>
    <row r="20" spans="1:12" ht="20.100000000000001" customHeight="1" x14ac:dyDescent="0.2">
      <c r="A20" s="310" t="s">
        <v>291</v>
      </c>
      <c r="B20" s="309">
        <v>2945888</v>
      </c>
      <c r="C20" s="309">
        <v>164737</v>
      </c>
      <c r="D20" s="309">
        <v>63013</v>
      </c>
      <c r="E20" s="309">
        <v>0</v>
      </c>
      <c r="F20" s="309">
        <v>0</v>
      </c>
      <c r="G20" s="309">
        <v>0</v>
      </c>
      <c r="H20" s="308">
        <f t="shared" si="2"/>
        <v>3173638</v>
      </c>
      <c r="J20" s="177"/>
    </row>
    <row r="21" spans="1:12" ht="20.100000000000001" customHeight="1" x14ac:dyDescent="0.2">
      <c r="A21" s="311" t="s">
        <v>290</v>
      </c>
      <c r="B21" s="309">
        <v>61949417</v>
      </c>
      <c r="C21" s="309">
        <v>12092703</v>
      </c>
      <c r="D21" s="309">
        <v>1752010</v>
      </c>
      <c r="E21" s="309">
        <v>532631</v>
      </c>
      <c r="F21" s="309">
        <v>4498170</v>
      </c>
      <c r="G21" s="309">
        <v>315935</v>
      </c>
      <c r="H21" s="308">
        <f t="shared" si="2"/>
        <v>81140866</v>
      </c>
      <c r="J21" s="177"/>
    </row>
    <row r="22" spans="1:12" ht="20.100000000000001" customHeight="1" x14ac:dyDescent="0.2">
      <c r="A22" s="310" t="s">
        <v>289</v>
      </c>
      <c r="B22" s="309">
        <v>2558597</v>
      </c>
      <c r="C22" s="309">
        <v>5519934</v>
      </c>
      <c r="D22" s="309">
        <v>0</v>
      </c>
      <c r="E22" s="309">
        <v>788687</v>
      </c>
      <c r="F22" s="309">
        <v>78977</v>
      </c>
      <c r="G22" s="309">
        <v>0</v>
      </c>
      <c r="H22" s="308">
        <f t="shared" si="2"/>
        <v>8946195</v>
      </c>
      <c r="J22" s="177"/>
      <c r="L22" s="154"/>
    </row>
    <row r="23" spans="1:12" ht="30" customHeight="1" x14ac:dyDescent="0.2">
      <c r="A23" s="310" t="s">
        <v>288</v>
      </c>
      <c r="B23" s="309">
        <v>0</v>
      </c>
      <c r="C23" s="309">
        <v>78672</v>
      </c>
      <c r="D23" s="309">
        <v>0</v>
      </c>
      <c r="E23" s="309">
        <v>20659</v>
      </c>
      <c r="F23" s="309">
        <v>767</v>
      </c>
      <c r="G23" s="309">
        <v>0</v>
      </c>
      <c r="H23" s="308">
        <f t="shared" si="2"/>
        <v>100098</v>
      </c>
      <c r="J23" s="177"/>
      <c r="L23" s="154"/>
    </row>
    <row r="24" spans="1:12" ht="20.100000000000001" hidden="1" customHeight="1" x14ac:dyDescent="0.2">
      <c r="A24" s="310" t="s">
        <v>287</v>
      </c>
      <c r="B24" s="309">
        <v>0</v>
      </c>
      <c r="C24" s="309">
        <v>0</v>
      </c>
      <c r="D24" s="309">
        <v>0</v>
      </c>
      <c r="E24" s="309">
        <v>0</v>
      </c>
      <c r="F24" s="309">
        <v>0</v>
      </c>
      <c r="G24" s="309">
        <v>0</v>
      </c>
      <c r="H24" s="308">
        <f t="shared" si="2"/>
        <v>0</v>
      </c>
      <c r="J24" s="177"/>
      <c r="L24" s="154"/>
    </row>
    <row r="25" spans="1:12" ht="20.100000000000001" customHeight="1" x14ac:dyDescent="0.2">
      <c r="A25" s="310" t="s">
        <v>286</v>
      </c>
      <c r="B25" s="309">
        <v>1575093</v>
      </c>
      <c r="C25" s="309">
        <v>121568</v>
      </c>
      <c r="D25" s="309">
        <v>62356</v>
      </c>
      <c r="E25" s="309">
        <v>4960</v>
      </c>
      <c r="F25" s="309">
        <v>42205</v>
      </c>
      <c r="G25" s="309">
        <v>9016</v>
      </c>
      <c r="H25" s="308">
        <f t="shared" si="2"/>
        <v>1815198</v>
      </c>
      <c r="J25" s="177"/>
    </row>
    <row r="26" spans="1:12" s="154" customFormat="1" ht="20.100000000000001" customHeight="1" x14ac:dyDescent="0.2">
      <c r="A26" s="310" t="s">
        <v>285</v>
      </c>
      <c r="B26" s="309">
        <v>219471</v>
      </c>
      <c r="C26" s="309">
        <v>4614</v>
      </c>
      <c r="D26" s="309">
        <v>695</v>
      </c>
      <c r="E26" s="309">
        <v>354</v>
      </c>
      <c r="F26" s="309">
        <v>280</v>
      </c>
      <c r="G26" s="309">
        <v>2</v>
      </c>
      <c r="H26" s="308">
        <f t="shared" si="2"/>
        <v>225416</v>
      </c>
      <c r="J26" s="173"/>
      <c r="L26" s="155"/>
    </row>
    <row r="27" spans="1:12" s="154" customFormat="1" ht="20.100000000000001" customHeight="1" thickBot="1" x14ac:dyDescent="0.25">
      <c r="A27" s="310" t="s">
        <v>284</v>
      </c>
      <c r="B27" s="309">
        <v>1263940</v>
      </c>
      <c r="C27" s="309">
        <v>0</v>
      </c>
      <c r="D27" s="309">
        <v>0</v>
      </c>
      <c r="E27" s="309">
        <v>2563375</v>
      </c>
      <c r="F27" s="309">
        <v>0</v>
      </c>
      <c r="G27" s="309">
        <v>0</v>
      </c>
      <c r="H27" s="308">
        <f t="shared" si="2"/>
        <v>3827315</v>
      </c>
      <c r="J27" s="173"/>
      <c r="L27" s="155"/>
    </row>
    <row r="28" spans="1:12" ht="20.100000000000001" customHeight="1" thickBot="1" x14ac:dyDescent="0.25">
      <c r="A28" s="307" t="s">
        <v>283</v>
      </c>
      <c r="B28" s="306">
        <f t="shared" ref="B28:H28" si="3">SUM(B18:B27)</f>
        <v>72763762</v>
      </c>
      <c r="C28" s="306">
        <f t="shared" si="3"/>
        <v>18473961</v>
      </c>
      <c r="D28" s="306">
        <f t="shared" si="3"/>
        <v>2076631</v>
      </c>
      <c r="E28" s="306">
        <f t="shared" si="3"/>
        <v>12979989</v>
      </c>
      <c r="F28" s="306">
        <f t="shared" si="3"/>
        <v>4620460</v>
      </c>
      <c r="G28" s="306">
        <f t="shared" si="3"/>
        <v>333254</v>
      </c>
      <c r="H28" s="305">
        <f t="shared" si="3"/>
        <v>111248057</v>
      </c>
      <c r="J28" s="177"/>
      <c r="K28" s="134"/>
      <c r="L28" s="304"/>
    </row>
    <row r="29" spans="1:12" ht="9.9499999999999993" customHeight="1" thickBot="1" x14ac:dyDescent="0.25">
      <c r="A29" s="303"/>
      <c r="B29" s="301"/>
      <c r="C29" s="302"/>
      <c r="D29" s="301"/>
      <c r="E29" s="301"/>
      <c r="F29" s="301"/>
      <c r="G29" s="301"/>
      <c r="H29" s="300"/>
      <c r="J29" s="177"/>
    </row>
    <row r="30" spans="1:12" ht="20.100000000000001" customHeight="1" thickBot="1" x14ac:dyDescent="0.25">
      <c r="A30" s="295" t="s">
        <v>282</v>
      </c>
      <c r="B30" s="298">
        <v>5761915</v>
      </c>
      <c r="C30" s="298">
        <v>428954</v>
      </c>
      <c r="D30" s="298">
        <v>-7514</v>
      </c>
      <c r="E30" s="298">
        <v>6853707</v>
      </c>
      <c r="F30" s="298">
        <v>-746418</v>
      </c>
      <c r="G30" s="298">
        <v>-15680</v>
      </c>
      <c r="H30" s="297">
        <f>SUM(B30:G30)</f>
        <v>12274964</v>
      </c>
      <c r="J30" s="145"/>
    </row>
    <row r="31" spans="1:12" s="154" customFormat="1" ht="20.100000000000001" customHeight="1" thickBot="1" x14ac:dyDescent="0.25">
      <c r="A31" s="295" t="s">
        <v>281</v>
      </c>
      <c r="B31" s="298">
        <v>18776300</v>
      </c>
      <c r="C31" s="298">
        <v>1448173</v>
      </c>
      <c r="D31" s="298">
        <v>454856</v>
      </c>
      <c r="E31" s="298">
        <v>0</v>
      </c>
      <c r="F31" s="298">
        <v>330750</v>
      </c>
      <c r="G31" s="298">
        <v>2486</v>
      </c>
      <c r="H31" s="297">
        <f>SUM(B31:G31)</f>
        <v>21012565</v>
      </c>
      <c r="J31" s="296"/>
    </row>
    <row r="32" spans="1:12" ht="30" customHeight="1" thickBot="1" x14ac:dyDescent="0.25">
      <c r="A32" s="295" t="s">
        <v>280</v>
      </c>
      <c r="B32" s="298">
        <v>3746579</v>
      </c>
      <c r="C32" s="298">
        <v>1150464</v>
      </c>
      <c r="D32" s="298">
        <v>161334</v>
      </c>
      <c r="E32" s="298">
        <v>0</v>
      </c>
      <c r="F32" s="298">
        <v>3542</v>
      </c>
      <c r="G32" s="298">
        <v>19981</v>
      </c>
      <c r="H32" s="297">
        <f>SUM(B32:G32)</f>
        <v>5081900</v>
      </c>
      <c r="J32" s="177"/>
    </row>
    <row r="33" spans="1:12" ht="11.25" x14ac:dyDescent="0.2">
      <c r="A33" s="336"/>
      <c r="B33" s="335"/>
      <c r="C33" s="335"/>
      <c r="D33" s="335"/>
      <c r="E33" s="335"/>
      <c r="F33" s="335"/>
      <c r="G33" s="335"/>
      <c r="H33" s="334"/>
    </row>
    <row r="34" spans="1:12" ht="20.100000000000001" customHeight="1" x14ac:dyDescent="0.2">
      <c r="A34" s="333" t="s">
        <v>88</v>
      </c>
      <c r="B34" s="332" t="s">
        <v>311</v>
      </c>
      <c r="C34" s="332" t="s">
        <v>310</v>
      </c>
      <c r="D34" s="332" t="s">
        <v>309</v>
      </c>
      <c r="E34" s="332" t="s">
        <v>308</v>
      </c>
      <c r="F34" s="332" t="s">
        <v>307</v>
      </c>
      <c r="G34" s="332" t="s">
        <v>92</v>
      </c>
      <c r="H34" s="331" t="s">
        <v>83</v>
      </c>
    </row>
    <row r="35" spans="1:12" ht="20.100000000000001" customHeight="1" thickBot="1" x14ac:dyDescent="0.25">
      <c r="A35" s="330" t="s">
        <v>306</v>
      </c>
      <c r="B35" s="329"/>
      <c r="C35" s="328"/>
      <c r="D35" s="328"/>
      <c r="E35" s="328"/>
      <c r="F35" s="328"/>
      <c r="G35" s="328"/>
      <c r="H35" s="327"/>
    </row>
    <row r="36" spans="1:12" ht="20.100000000000001" customHeight="1" x14ac:dyDescent="0.2">
      <c r="A36" s="326" t="s">
        <v>305</v>
      </c>
      <c r="B36" s="325">
        <v>2928696</v>
      </c>
      <c r="C36" s="325">
        <v>71888</v>
      </c>
      <c r="D36" s="325">
        <v>13590</v>
      </c>
      <c r="E36" s="325">
        <v>1881</v>
      </c>
      <c r="F36" s="325">
        <v>26591</v>
      </c>
      <c r="G36" s="325">
        <v>11903</v>
      </c>
      <c r="H36" s="324">
        <f t="shared" ref="H36:H46" si="4">SUM(B36:G36)</f>
        <v>3054549</v>
      </c>
      <c r="J36" s="177"/>
    </row>
    <row r="37" spans="1:12" ht="20.100000000000001" customHeight="1" x14ac:dyDescent="0.2">
      <c r="A37" s="310" t="s">
        <v>152</v>
      </c>
      <c r="B37" s="320">
        <v>2097640</v>
      </c>
      <c r="C37" s="320">
        <v>795082</v>
      </c>
      <c r="D37" s="320">
        <v>493600</v>
      </c>
      <c r="E37" s="320">
        <v>5292</v>
      </c>
      <c r="F37" s="320">
        <v>249455</v>
      </c>
      <c r="G37" s="320">
        <v>110346</v>
      </c>
      <c r="H37" s="319">
        <f t="shared" si="4"/>
        <v>3751415</v>
      </c>
      <c r="J37" s="177"/>
    </row>
    <row r="38" spans="1:12" ht="20.100000000000001" customHeight="1" x14ac:dyDescent="0.2">
      <c r="A38" s="310" t="s">
        <v>304</v>
      </c>
      <c r="B38" s="320">
        <v>1163944</v>
      </c>
      <c r="C38" s="320">
        <v>0</v>
      </c>
      <c r="D38" s="320">
        <v>0</v>
      </c>
      <c r="E38" s="320">
        <v>0</v>
      </c>
      <c r="F38" s="320">
        <v>0</v>
      </c>
      <c r="G38" s="320">
        <v>0</v>
      </c>
      <c r="H38" s="319">
        <f t="shared" si="4"/>
        <v>1163944</v>
      </c>
      <c r="J38" s="177"/>
    </row>
    <row r="39" spans="1:12" ht="20.100000000000001" customHeight="1" x14ac:dyDescent="0.2">
      <c r="A39" s="310" t="s">
        <v>303</v>
      </c>
      <c r="B39" s="320">
        <v>4490735</v>
      </c>
      <c r="C39" s="320">
        <v>316206</v>
      </c>
      <c r="D39" s="320">
        <v>32713</v>
      </c>
      <c r="E39" s="320">
        <v>19807</v>
      </c>
      <c r="F39" s="320">
        <v>4883</v>
      </c>
      <c r="G39" s="320">
        <v>1173</v>
      </c>
      <c r="H39" s="319">
        <f t="shared" si="4"/>
        <v>4865517</v>
      </c>
      <c r="J39" s="177"/>
    </row>
    <row r="40" spans="1:12" ht="20.100000000000001" customHeight="1" x14ac:dyDescent="0.2">
      <c r="A40" s="322" t="s">
        <v>302</v>
      </c>
      <c r="B40" s="320">
        <v>38523638</v>
      </c>
      <c r="C40" s="320">
        <v>13315492</v>
      </c>
      <c r="D40" s="320">
        <v>1331869</v>
      </c>
      <c r="E40" s="320">
        <v>18949649</v>
      </c>
      <c r="F40" s="320">
        <v>2268520</v>
      </c>
      <c r="G40" s="320">
        <v>193182</v>
      </c>
      <c r="H40" s="323">
        <f t="shared" si="4"/>
        <v>74582350</v>
      </c>
      <c r="J40" s="177"/>
    </row>
    <row r="41" spans="1:12" ht="30" customHeight="1" x14ac:dyDescent="0.2">
      <c r="A41" s="322" t="s">
        <v>301</v>
      </c>
      <c r="B41" s="320">
        <v>0</v>
      </c>
      <c r="C41" s="320">
        <v>0</v>
      </c>
      <c r="D41" s="320">
        <v>0</v>
      </c>
      <c r="E41" s="320">
        <v>0</v>
      </c>
      <c r="F41" s="320">
        <v>461</v>
      </c>
      <c r="G41" s="320">
        <v>0</v>
      </c>
      <c r="H41" s="323">
        <f t="shared" si="4"/>
        <v>461</v>
      </c>
      <c r="J41" s="177"/>
    </row>
    <row r="42" spans="1:12" ht="20.100000000000001" customHeight="1" x14ac:dyDescent="0.2">
      <c r="A42" s="310" t="s">
        <v>300</v>
      </c>
      <c r="B42" s="320">
        <v>26188304</v>
      </c>
      <c r="C42" s="320">
        <v>676526</v>
      </c>
      <c r="D42" s="320">
        <v>0</v>
      </c>
      <c r="E42" s="320">
        <v>0</v>
      </c>
      <c r="F42" s="320">
        <v>813784</v>
      </c>
      <c r="G42" s="320">
        <v>0</v>
      </c>
      <c r="H42" s="319">
        <f t="shared" si="4"/>
        <v>27678614</v>
      </c>
      <c r="J42" s="177"/>
    </row>
    <row r="43" spans="1:12" ht="20.100000000000001" customHeight="1" x14ac:dyDescent="0.2">
      <c r="A43" s="310" t="s">
        <v>299</v>
      </c>
      <c r="B43" s="320">
        <v>285009</v>
      </c>
      <c r="C43" s="320">
        <v>185903</v>
      </c>
      <c r="D43" s="320">
        <v>1724</v>
      </c>
      <c r="E43" s="320">
        <v>0</v>
      </c>
      <c r="F43" s="320">
        <v>99965</v>
      </c>
      <c r="G43" s="320">
        <v>4237</v>
      </c>
      <c r="H43" s="319">
        <f t="shared" si="4"/>
        <v>576838</v>
      </c>
      <c r="J43" s="177"/>
    </row>
    <row r="44" spans="1:12" ht="20.100000000000001" customHeight="1" x14ac:dyDescent="0.2">
      <c r="A44" s="322" t="s">
        <v>298</v>
      </c>
      <c r="B44" s="321">
        <v>464899</v>
      </c>
      <c r="C44" s="321">
        <v>293</v>
      </c>
      <c r="D44" s="321">
        <v>0</v>
      </c>
      <c r="E44" s="321">
        <v>0</v>
      </c>
      <c r="F44" s="321">
        <v>434</v>
      </c>
      <c r="G44" s="321">
        <v>0</v>
      </c>
      <c r="H44" s="319">
        <f t="shared" si="4"/>
        <v>465626</v>
      </c>
      <c r="J44" s="177"/>
    </row>
    <row r="45" spans="1:12" ht="20.100000000000001" customHeight="1" x14ac:dyDescent="0.2">
      <c r="A45" s="310" t="s">
        <v>297</v>
      </c>
      <c r="B45" s="320">
        <v>706883</v>
      </c>
      <c r="C45" s="320">
        <v>3650</v>
      </c>
      <c r="D45" s="320">
        <v>0</v>
      </c>
      <c r="E45" s="320">
        <v>0</v>
      </c>
      <c r="F45" s="320">
        <v>6844</v>
      </c>
      <c r="G45" s="320">
        <v>0</v>
      </c>
      <c r="H45" s="319">
        <f t="shared" si="4"/>
        <v>717377</v>
      </c>
      <c r="J45" s="177"/>
    </row>
    <row r="46" spans="1:12" ht="20.100000000000001" customHeight="1" thickBot="1" x14ac:dyDescent="0.25">
      <c r="A46" s="310" t="s">
        <v>296</v>
      </c>
      <c r="B46" s="320">
        <v>1019280</v>
      </c>
      <c r="C46" s="320">
        <v>63441</v>
      </c>
      <c r="D46" s="320">
        <v>11253</v>
      </c>
      <c r="E46" s="320">
        <v>0</v>
      </c>
      <c r="F46" s="320">
        <v>13253</v>
      </c>
      <c r="G46" s="320">
        <v>21904</v>
      </c>
      <c r="H46" s="319">
        <f t="shared" si="4"/>
        <v>1129131</v>
      </c>
      <c r="J46" s="177"/>
      <c r="L46" s="304"/>
    </row>
    <row r="47" spans="1:12" ht="20.100000000000001" customHeight="1" thickBot="1" x14ac:dyDescent="0.25">
      <c r="A47" s="307" t="s">
        <v>295</v>
      </c>
      <c r="B47" s="306">
        <f t="shared" ref="B47:H47" si="5">SUM(B36:B46)</f>
        <v>77869028</v>
      </c>
      <c r="C47" s="306">
        <f t="shared" si="5"/>
        <v>15428481</v>
      </c>
      <c r="D47" s="306">
        <f t="shared" si="5"/>
        <v>1884749</v>
      </c>
      <c r="E47" s="306">
        <f t="shared" si="5"/>
        <v>18976629</v>
      </c>
      <c r="F47" s="306">
        <f t="shared" si="5"/>
        <v>3484190</v>
      </c>
      <c r="G47" s="306">
        <f t="shared" si="5"/>
        <v>342745</v>
      </c>
      <c r="H47" s="305">
        <f t="shared" si="5"/>
        <v>117985822</v>
      </c>
      <c r="J47" s="177"/>
      <c r="K47" s="134"/>
      <c r="L47" s="304"/>
    </row>
    <row r="48" spans="1:12" ht="20.100000000000001" customHeight="1" thickBot="1" x14ac:dyDescent="0.25">
      <c r="A48" s="318" t="s">
        <v>294</v>
      </c>
      <c r="B48" s="317"/>
      <c r="C48" s="316"/>
      <c r="D48" s="316"/>
      <c r="E48" s="316"/>
      <c r="F48" s="316"/>
      <c r="G48" s="316"/>
      <c r="H48" s="315"/>
      <c r="J48" s="145"/>
      <c r="L48" s="175"/>
    </row>
    <row r="49" spans="1:12" ht="20.100000000000001" customHeight="1" x14ac:dyDescent="0.2">
      <c r="A49" s="314" t="s">
        <v>293</v>
      </c>
      <c r="B49" s="313">
        <v>0</v>
      </c>
      <c r="C49" s="313">
        <v>0</v>
      </c>
      <c r="D49" s="313">
        <v>0</v>
      </c>
      <c r="E49" s="313">
        <v>0</v>
      </c>
      <c r="F49" s="313">
        <v>0</v>
      </c>
      <c r="G49" s="313">
        <v>0</v>
      </c>
      <c r="H49" s="312">
        <f t="shared" ref="H49:H58" si="6">SUM(B49:G49)</f>
        <v>0</v>
      </c>
      <c r="J49" s="177"/>
    </row>
    <row r="50" spans="1:12" ht="20.100000000000001" customHeight="1" x14ac:dyDescent="0.2">
      <c r="A50" s="311" t="s">
        <v>292</v>
      </c>
      <c r="B50" s="309">
        <v>1922740</v>
      </c>
      <c r="C50" s="309">
        <v>251510</v>
      </c>
      <c r="D50" s="309">
        <v>3516</v>
      </c>
      <c r="E50" s="309">
        <v>11189925</v>
      </c>
      <c r="F50" s="309">
        <v>16138</v>
      </c>
      <c r="G50" s="309">
        <v>0</v>
      </c>
      <c r="H50" s="308">
        <f t="shared" si="6"/>
        <v>13383829</v>
      </c>
      <c r="J50" s="177"/>
    </row>
    <row r="51" spans="1:12" ht="20.100000000000001" customHeight="1" x14ac:dyDescent="0.2">
      <c r="A51" s="310" t="s">
        <v>291</v>
      </c>
      <c r="B51" s="309">
        <v>4516135</v>
      </c>
      <c r="C51" s="309">
        <v>162691</v>
      </c>
      <c r="D51" s="309">
        <v>40157</v>
      </c>
      <c r="E51" s="309">
        <v>0</v>
      </c>
      <c r="F51" s="309">
        <v>0</v>
      </c>
      <c r="G51" s="309">
        <v>73</v>
      </c>
      <c r="H51" s="308">
        <f t="shared" si="6"/>
        <v>4719056</v>
      </c>
      <c r="J51" s="177"/>
    </row>
    <row r="52" spans="1:12" ht="20.100000000000001" customHeight="1" x14ac:dyDescent="0.2">
      <c r="A52" s="311" t="s">
        <v>290</v>
      </c>
      <c r="B52" s="309">
        <v>55753910</v>
      </c>
      <c r="C52" s="309">
        <v>10420148</v>
      </c>
      <c r="D52" s="309">
        <v>1400101</v>
      </c>
      <c r="E52" s="309">
        <v>480565</v>
      </c>
      <c r="F52" s="309">
        <v>3794164</v>
      </c>
      <c r="G52" s="309">
        <v>573591</v>
      </c>
      <c r="H52" s="308">
        <f t="shared" si="6"/>
        <v>72422479</v>
      </c>
      <c r="J52" s="177"/>
    </row>
    <row r="53" spans="1:12" ht="20.100000000000001" customHeight="1" x14ac:dyDescent="0.2">
      <c r="A53" s="310" t="s">
        <v>289</v>
      </c>
      <c r="B53" s="309">
        <v>2243632</v>
      </c>
      <c r="C53" s="309">
        <v>7310874</v>
      </c>
      <c r="D53" s="309">
        <v>0</v>
      </c>
      <c r="E53" s="309">
        <v>710272</v>
      </c>
      <c r="F53" s="309">
        <v>76964</v>
      </c>
      <c r="G53" s="309">
        <v>0</v>
      </c>
      <c r="H53" s="308">
        <f t="shared" si="6"/>
        <v>10341742</v>
      </c>
      <c r="J53" s="177"/>
      <c r="L53" s="154"/>
    </row>
    <row r="54" spans="1:12" ht="30" customHeight="1" x14ac:dyDescent="0.2">
      <c r="A54" s="310" t="s">
        <v>288</v>
      </c>
      <c r="B54" s="309">
        <v>0</v>
      </c>
      <c r="C54" s="309">
        <v>87587</v>
      </c>
      <c r="D54" s="309">
        <v>0</v>
      </c>
      <c r="E54" s="309">
        <v>14380</v>
      </c>
      <c r="F54" s="309">
        <v>1415</v>
      </c>
      <c r="G54" s="309">
        <v>0</v>
      </c>
      <c r="H54" s="308">
        <f t="shared" si="6"/>
        <v>103382</v>
      </c>
      <c r="J54" s="177"/>
      <c r="L54" s="154"/>
    </row>
    <row r="55" spans="1:12" ht="20.100000000000001" customHeight="1" x14ac:dyDescent="0.2">
      <c r="A55" s="310" t="s">
        <v>287</v>
      </c>
      <c r="B55" s="309">
        <v>178778</v>
      </c>
      <c r="C55" s="309">
        <v>46812</v>
      </c>
      <c r="D55" s="309">
        <v>1805</v>
      </c>
      <c r="E55" s="309">
        <v>2810</v>
      </c>
      <c r="F55" s="309">
        <v>45837</v>
      </c>
      <c r="G55" s="309">
        <v>299</v>
      </c>
      <c r="H55" s="308">
        <f t="shared" si="6"/>
        <v>276341</v>
      </c>
      <c r="J55" s="177"/>
      <c r="L55" s="154"/>
    </row>
    <row r="56" spans="1:12" ht="20.100000000000001" customHeight="1" x14ac:dyDescent="0.2">
      <c r="A56" s="310" t="s">
        <v>286</v>
      </c>
      <c r="B56" s="309">
        <v>1164181</v>
      </c>
      <c r="C56" s="309">
        <v>99483</v>
      </c>
      <c r="D56" s="309">
        <v>47275</v>
      </c>
      <c r="E56" s="309">
        <v>2629</v>
      </c>
      <c r="F56" s="309">
        <v>39822</v>
      </c>
      <c r="G56" s="309">
        <v>8018</v>
      </c>
      <c r="H56" s="308">
        <f t="shared" si="6"/>
        <v>1361408</v>
      </c>
      <c r="J56" s="177"/>
    </row>
    <row r="57" spans="1:12" s="154" customFormat="1" ht="20.100000000000001" customHeight="1" x14ac:dyDescent="0.2">
      <c r="A57" s="310" t="s">
        <v>285</v>
      </c>
      <c r="B57" s="309">
        <v>170405</v>
      </c>
      <c r="C57" s="309">
        <v>4306</v>
      </c>
      <c r="D57" s="309">
        <v>282</v>
      </c>
      <c r="E57" s="309">
        <v>11</v>
      </c>
      <c r="F57" s="309">
        <v>1867</v>
      </c>
      <c r="G57" s="309">
        <v>10</v>
      </c>
      <c r="H57" s="308">
        <f t="shared" si="6"/>
        <v>176881</v>
      </c>
      <c r="J57" s="173"/>
      <c r="L57" s="155"/>
    </row>
    <row r="58" spans="1:12" s="154" customFormat="1" ht="20.100000000000001" customHeight="1" thickBot="1" x14ac:dyDescent="0.25">
      <c r="A58" s="310" t="s">
        <v>284</v>
      </c>
      <c r="B58" s="309">
        <v>1251846</v>
      </c>
      <c r="C58" s="309">
        <v>0</v>
      </c>
      <c r="D58" s="309">
        <v>0</v>
      </c>
      <c r="E58" s="309">
        <v>2875878</v>
      </c>
      <c r="F58" s="309">
        <v>0</v>
      </c>
      <c r="G58" s="309">
        <v>0</v>
      </c>
      <c r="H58" s="308">
        <f t="shared" si="6"/>
        <v>4127724</v>
      </c>
      <c r="J58" s="173"/>
      <c r="L58" s="155"/>
    </row>
    <row r="59" spans="1:12" ht="20.100000000000001" customHeight="1" thickBot="1" x14ac:dyDescent="0.25">
      <c r="A59" s="307" t="s">
        <v>283</v>
      </c>
      <c r="B59" s="306">
        <f t="shared" ref="B59:H59" si="7">SUM(B49:B58)</f>
        <v>67201627</v>
      </c>
      <c r="C59" s="306">
        <f t="shared" si="7"/>
        <v>18383411</v>
      </c>
      <c r="D59" s="306">
        <f t="shared" si="7"/>
        <v>1493136</v>
      </c>
      <c r="E59" s="306">
        <f t="shared" si="7"/>
        <v>15276470</v>
      </c>
      <c r="F59" s="306">
        <f t="shared" si="7"/>
        <v>3976207</v>
      </c>
      <c r="G59" s="306">
        <f t="shared" si="7"/>
        <v>581991</v>
      </c>
      <c r="H59" s="305">
        <f t="shared" si="7"/>
        <v>106912842</v>
      </c>
      <c r="J59" s="177"/>
      <c r="K59" s="134"/>
      <c r="L59" s="304"/>
    </row>
    <row r="60" spans="1:12" ht="9.9499999999999993" customHeight="1" thickBot="1" x14ac:dyDescent="0.25">
      <c r="A60" s="303"/>
      <c r="B60" s="301"/>
      <c r="C60" s="302"/>
      <c r="D60" s="301"/>
      <c r="E60" s="301"/>
      <c r="F60" s="301"/>
      <c r="G60" s="301"/>
      <c r="H60" s="300"/>
      <c r="J60" s="177"/>
    </row>
    <row r="61" spans="1:12" ht="20.100000000000001" customHeight="1" thickBot="1" x14ac:dyDescent="0.25">
      <c r="A61" s="295" t="s">
        <v>282</v>
      </c>
      <c r="B61" s="294">
        <v>10667401</v>
      </c>
      <c r="C61" s="294">
        <v>-2954930</v>
      </c>
      <c r="D61" s="294">
        <v>391613</v>
      </c>
      <c r="E61" s="294">
        <v>3700159</v>
      </c>
      <c r="F61" s="294">
        <v>-492017</v>
      </c>
      <c r="G61" s="294">
        <v>-239246</v>
      </c>
      <c r="H61" s="293">
        <f>SUM(B61:G61)</f>
        <v>11072980</v>
      </c>
      <c r="J61" s="145"/>
    </row>
    <row r="62" spans="1:12" s="154" customFormat="1" ht="20.100000000000001" customHeight="1" thickBot="1" x14ac:dyDescent="0.25">
      <c r="A62" s="295" t="s">
        <v>281</v>
      </c>
      <c r="B62" s="298">
        <v>17713880</v>
      </c>
      <c r="C62" s="298">
        <v>1450929</v>
      </c>
      <c r="D62" s="298">
        <v>384434</v>
      </c>
      <c r="E62" s="298">
        <v>0</v>
      </c>
      <c r="F62" s="298">
        <v>333067</v>
      </c>
      <c r="G62" s="298">
        <v>1092</v>
      </c>
      <c r="H62" s="297">
        <f>SUM(B62:G62)</f>
        <v>19883402</v>
      </c>
      <c r="J62" s="296"/>
    </row>
    <row r="63" spans="1:12" ht="30" customHeight="1" thickBot="1" x14ac:dyDescent="0.25">
      <c r="A63" s="295" t="s">
        <v>280</v>
      </c>
      <c r="B63" s="294">
        <v>2744417</v>
      </c>
      <c r="C63" s="294">
        <v>768976</v>
      </c>
      <c r="D63" s="294">
        <v>72579</v>
      </c>
      <c r="E63" s="294">
        <v>0</v>
      </c>
      <c r="F63" s="294">
        <v>2482</v>
      </c>
      <c r="G63" s="294">
        <v>21923</v>
      </c>
      <c r="H63" s="293">
        <f>SUM(B63:G63)</f>
        <v>3610377</v>
      </c>
      <c r="J63" s="177"/>
    </row>
    <row r="64" spans="1:12" x14ac:dyDescent="0.2">
      <c r="H64" s="292"/>
    </row>
    <row r="65" spans="3:3" x14ac:dyDescent="0.2">
      <c r="C65" s="291"/>
    </row>
    <row r="66" spans="3:3" x14ac:dyDescent="0.2">
      <c r="C66" s="291"/>
    </row>
    <row r="67" spans="3:3" x14ac:dyDescent="0.2">
      <c r="C67" s="291"/>
    </row>
    <row r="68" spans="3:3" x14ac:dyDescent="0.2">
      <c r="C68" s="291"/>
    </row>
    <row r="69" spans="3:3" x14ac:dyDescent="0.2">
      <c r="C69" s="291"/>
    </row>
    <row r="70" spans="3:3" x14ac:dyDescent="0.2">
      <c r="C70" s="291"/>
    </row>
    <row r="71" spans="3:3" x14ac:dyDescent="0.2">
      <c r="C71" s="291"/>
    </row>
    <row r="72" spans="3:3" x14ac:dyDescent="0.2">
      <c r="C72" s="291"/>
    </row>
    <row r="73" spans="3:3" x14ac:dyDescent="0.2">
      <c r="C73" s="291"/>
    </row>
    <row r="74" spans="3:3" x14ac:dyDescent="0.2">
      <c r="C74" s="291"/>
    </row>
    <row r="75" spans="3:3" x14ac:dyDescent="0.2">
      <c r="C75" s="291"/>
    </row>
    <row r="76" spans="3:3" x14ac:dyDescent="0.2">
      <c r="C76" s="291"/>
    </row>
    <row r="77" spans="3:3" x14ac:dyDescent="0.2">
      <c r="C77" s="291"/>
    </row>
    <row r="78" spans="3:3" x14ac:dyDescent="0.2">
      <c r="C78" s="291"/>
    </row>
    <row r="79" spans="3:3" x14ac:dyDescent="0.2">
      <c r="C79" s="291"/>
    </row>
    <row r="80" spans="3:3" x14ac:dyDescent="0.2">
      <c r="C80" s="291"/>
    </row>
    <row r="81" spans="3:3" x14ac:dyDescent="0.2">
      <c r="C81" s="291"/>
    </row>
    <row r="82" spans="3:3" x14ac:dyDescent="0.2">
      <c r="C82" s="291"/>
    </row>
    <row r="83" spans="3:3" x14ac:dyDescent="0.2">
      <c r="C83" s="291"/>
    </row>
    <row r="84" spans="3:3" x14ac:dyDescent="0.2">
      <c r="C84" s="291"/>
    </row>
    <row r="85" spans="3:3" x14ac:dyDescent="0.2">
      <c r="C85" s="291"/>
    </row>
    <row r="86" spans="3:3" x14ac:dyDescent="0.2">
      <c r="C86" s="291"/>
    </row>
    <row r="87" spans="3:3" x14ac:dyDescent="0.2">
      <c r="C87" s="291"/>
    </row>
    <row r="88" spans="3:3" x14ac:dyDescent="0.2">
      <c r="C88" s="291"/>
    </row>
    <row r="89" spans="3:3" x14ac:dyDescent="0.2">
      <c r="C89" s="291"/>
    </row>
    <row r="90" spans="3:3" x14ac:dyDescent="0.2">
      <c r="C90" s="291"/>
    </row>
    <row r="91" spans="3:3" x14ac:dyDescent="0.2">
      <c r="C91" s="291"/>
    </row>
    <row r="92" spans="3:3" x14ac:dyDescent="0.2">
      <c r="C92" s="291"/>
    </row>
    <row r="93" spans="3:3" x14ac:dyDescent="0.2">
      <c r="C93" s="291"/>
    </row>
    <row r="94" spans="3:3" x14ac:dyDescent="0.2">
      <c r="C94" s="291"/>
    </row>
    <row r="95" spans="3:3" x14ac:dyDescent="0.2">
      <c r="C95" s="291"/>
    </row>
    <row r="96" spans="3:3" x14ac:dyDescent="0.2">
      <c r="C96" s="291"/>
    </row>
    <row r="97" spans="3:3" x14ac:dyDescent="0.2">
      <c r="C97" s="291"/>
    </row>
    <row r="98" spans="3:3" x14ac:dyDescent="0.2">
      <c r="C98" s="291"/>
    </row>
    <row r="99" spans="3:3" x14ac:dyDescent="0.2">
      <c r="C99" s="291"/>
    </row>
    <row r="100" spans="3:3" x14ac:dyDescent="0.2">
      <c r="C100" s="291"/>
    </row>
    <row r="101" spans="3:3" x14ac:dyDescent="0.2">
      <c r="C101" s="291"/>
    </row>
    <row r="102" spans="3:3" x14ac:dyDescent="0.2">
      <c r="C102" s="291"/>
    </row>
    <row r="103" spans="3:3" x14ac:dyDescent="0.2">
      <c r="C103" s="291"/>
    </row>
    <row r="104" spans="3:3" x14ac:dyDescent="0.2">
      <c r="C104" s="291"/>
    </row>
    <row r="105" spans="3:3" x14ac:dyDescent="0.2">
      <c r="C105" s="291"/>
    </row>
    <row r="106" spans="3:3" x14ac:dyDescent="0.2">
      <c r="C106" s="291"/>
    </row>
    <row r="107" spans="3:3" x14ac:dyDescent="0.2">
      <c r="C107" s="291"/>
    </row>
    <row r="108" spans="3:3" x14ac:dyDescent="0.2">
      <c r="C108" s="291"/>
    </row>
    <row r="109" spans="3:3" x14ac:dyDescent="0.2">
      <c r="C109" s="291"/>
    </row>
    <row r="110" spans="3:3" x14ac:dyDescent="0.2">
      <c r="C110" s="291"/>
    </row>
    <row r="111" spans="3:3" x14ac:dyDescent="0.2">
      <c r="C111" s="291"/>
    </row>
    <row r="112" spans="3:3" x14ac:dyDescent="0.2">
      <c r="C112" s="291"/>
    </row>
    <row r="113" spans="3:3" x14ac:dyDescent="0.2">
      <c r="C113" s="291"/>
    </row>
    <row r="114" spans="3:3" x14ac:dyDescent="0.2">
      <c r="C114" s="291"/>
    </row>
    <row r="115" spans="3:3" x14ac:dyDescent="0.2">
      <c r="C115" s="291"/>
    </row>
    <row r="116" spans="3:3" x14ac:dyDescent="0.2">
      <c r="C116" s="291"/>
    </row>
    <row r="117" spans="3:3" x14ac:dyDescent="0.2">
      <c r="C117" s="291"/>
    </row>
    <row r="118" spans="3:3" x14ac:dyDescent="0.2">
      <c r="C118" s="291"/>
    </row>
    <row r="119" spans="3:3" x14ac:dyDescent="0.2">
      <c r="C119" s="291"/>
    </row>
    <row r="120" spans="3:3" x14ac:dyDescent="0.2">
      <c r="C120" s="291"/>
    </row>
    <row r="121" spans="3:3" x14ac:dyDescent="0.2">
      <c r="C121" s="291"/>
    </row>
    <row r="122" spans="3:3" x14ac:dyDescent="0.2">
      <c r="C122" s="291"/>
    </row>
    <row r="123" spans="3:3" x14ac:dyDescent="0.2">
      <c r="C123" s="291"/>
    </row>
    <row r="124" spans="3:3" x14ac:dyDescent="0.2">
      <c r="C124" s="291"/>
    </row>
    <row r="125" spans="3:3" x14ac:dyDescent="0.2">
      <c r="C125" s="291"/>
    </row>
    <row r="126" spans="3:3" x14ac:dyDescent="0.2">
      <c r="C126" s="291"/>
    </row>
    <row r="127" spans="3:3" x14ac:dyDescent="0.2">
      <c r="C127" s="291"/>
    </row>
    <row r="128" spans="3:3" x14ac:dyDescent="0.2">
      <c r="C128" s="291"/>
    </row>
    <row r="129" spans="3:3" x14ac:dyDescent="0.2">
      <c r="C129" s="291"/>
    </row>
    <row r="130" spans="3:3" x14ac:dyDescent="0.2">
      <c r="C130" s="291"/>
    </row>
    <row r="131" spans="3:3" x14ac:dyDescent="0.2">
      <c r="C131" s="291"/>
    </row>
    <row r="132" spans="3:3" x14ac:dyDescent="0.2">
      <c r="C132" s="291"/>
    </row>
    <row r="133" spans="3:3" x14ac:dyDescent="0.2">
      <c r="C133" s="291"/>
    </row>
    <row r="134" spans="3:3" x14ac:dyDescent="0.2">
      <c r="C134" s="291"/>
    </row>
    <row r="135" spans="3:3" x14ac:dyDescent="0.2">
      <c r="C135" s="291"/>
    </row>
    <row r="136" spans="3:3" x14ac:dyDescent="0.2">
      <c r="C136" s="291"/>
    </row>
    <row r="137" spans="3:3" x14ac:dyDescent="0.2">
      <c r="C137" s="291"/>
    </row>
    <row r="138" spans="3:3" x14ac:dyDescent="0.2">
      <c r="C138" s="291"/>
    </row>
    <row r="139" spans="3:3" x14ac:dyDescent="0.2">
      <c r="C139" s="291"/>
    </row>
    <row r="140" spans="3:3" x14ac:dyDescent="0.2">
      <c r="C140" s="291"/>
    </row>
    <row r="141" spans="3:3" x14ac:dyDescent="0.2">
      <c r="C141" s="291"/>
    </row>
    <row r="142" spans="3:3" x14ac:dyDescent="0.2">
      <c r="C142" s="291"/>
    </row>
    <row r="143" spans="3:3" x14ac:dyDescent="0.2">
      <c r="C143" s="291"/>
    </row>
    <row r="144" spans="3:3" x14ac:dyDescent="0.2">
      <c r="C144" s="291"/>
    </row>
    <row r="145" spans="3:3" x14ac:dyDescent="0.2">
      <c r="C145" s="291"/>
    </row>
    <row r="146" spans="3:3" x14ac:dyDescent="0.2">
      <c r="C146" s="291"/>
    </row>
    <row r="147" spans="3:3" x14ac:dyDescent="0.2">
      <c r="C147" s="291"/>
    </row>
    <row r="148" spans="3:3" x14ac:dyDescent="0.2">
      <c r="C148" s="291"/>
    </row>
    <row r="149" spans="3:3" x14ac:dyDescent="0.2">
      <c r="C149" s="291"/>
    </row>
    <row r="150" spans="3:3" x14ac:dyDescent="0.2">
      <c r="C150" s="291"/>
    </row>
    <row r="151" spans="3:3" x14ac:dyDescent="0.2">
      <c r="C151" s="291"/>
    </row>
    <row r="152" spans="3:3" x14ac:dyDescent="0.2">
      <c r="C152" s="291"/>
    </row>
    <row r="153" spans="3:3" x14ac:dyDescent="0.2">
      <c r="C153" s="291"/>
    </row>
    <row r="154" spans="3:3" x14ac:dyDescent="0.2">
      <c r="C154" s="291"/>
    </row>
    <row r="155" spans="3:3" x14ac:dyDescent="0.2">
      <c r="C155" s="291"/>
    </row>
    <row r="156" spans="3:3" x14ac:dyDescent="0.2">
      <c r="C156" s="291"/>
    </row>
    <row r="157" spans="3:3" x14ac:dyDescent="0.2">
      <c r="C157" s="291"/>
    </row>
    <row r="158" spans="3:3" x14ac:dyDescent="0.2">
      <c r="C158" s="291"/>
    </row>
    <row r="159" spans="3:3" x14ac:dyDescent="0.2">
      <c r="C159" s="291"/>
    </row>
    <row r="160" spans="3:3" x14ac:dyDescent="0.2">
      <c r="C160" s="291"/>
    </row>
    <row r="161" spans="3:3" x14ac:dyDescent="0.2">
      <c r="C161" s="291"/>
    </row>
    <row r="162" spans="3:3" x14ac:dyDescent="0.2">
      <c r="C162" s="291"/>
    </row>
    <row r="163" spans="3:3" x14ac:dyDescent="0.2">
      <c r="C163" s="291"/>
    </row>
    <row r="164" spans="3:3" x14ac:dyDescent="0.2">
      <c r="C164" s="291"/>
    </row>
    <row r="165" spans="3:3" x14ac:dyDescent="0.2">
      <c r="C165" s="291"/>
    </row>
    <row r="166" spans="3:3" x14ac:dyDescent="0.2">
      <c r="C166" s="291"/>
    </row>
    <row r="167" spans="3:3" x14ac:dyDescent="0.2">
      <c r="C167" s="291"/>
    </row>
    <row r="168" spans="3:3" x14ac:dyDescent="0.2">
      <c r="C168" s="291"/>
    </row>
    <row r="169" spans="3:3" x14ac:dyDescent="0.2">
      <c r="C169" s="291"/>
    </row>
    <row r="170" spans="3:3" x14ac:dyDescent="0.2">
      <c r="C170" s="291"/>
    </row>
    <row r="171" spans="3:3" x14ac:dyDescent="0.2">
      <c r="C171" s="291"/>
    </row>
    <row r="172" spans="3:3" x14ac:dyDescent="0.2">
      <c r="C172" s="291"/>
    </row>
    <row r="173" spans="3:3" x14ac:dyDescent="0.2">
      <c r="C173" s="291"/>
    </row>
    <row r="174" spans="3:3" x14ac:dyDescent="0.2">
      <c r="C174" s="291"/>
    </row>
    <row r="175" spans="3:3" x14ac:dyDescent="0.2">
      <c r="C175" s="291"/>
    </row>
    <row r="176" spans="3:3" x14ac:dyDescent="0.2">
      <c r="C176" s="291"/>
    </row>
    <row r="177" spans="3:3" x14ac:dyDescent="0.2">
      <c r="C177" s="291"/>
    </row>
    <row r="178" spans="3:3" x14ac:dyDescent="0.2">
      <c r="C178" s="291"/>
    </row>
    <row r="179" spans="3:3" x14ac:dyDescent="0.2">
      <c r="C179" s="291"/>
    </row>
    <row r="180" spans="3:3" x14ac:dyDescent="0.2">
      <c r="C180" s="291"/>
    </row>
    <row r="181" spans="3:3" x14ac:dyDescent="0.2">
      <c r="C181" s="291"/>
    </row>
    <row r="182" spans="3:3" x14ac:dyDescent="0.2">
      <c r="C182" s="291"/>
    </row>
    <row r="183" spans="3:3" x14ac:dyDescent="0.2">
      <c r="C183" s="291"/>
    </row>
    <row r="184" spans="3:3" x14ac:dyDescent="0.2">
      <c r="C184" s="291"/>
    </row>
    <row r="185" spans="3:3" x14ac:dyDescent="0.2">
      <c r="C185" s="291"/>
    </row>
    <row r="186" spans="3:3" x14ac:dyDescent="0.2">
      <c r="C186" s="291"/>
    </row>
    <row r="187" spans="3:3" x14ac:dyDescent="0.2">
      <c r="C187" s="291"/>
    </row>
    <row r="188" spans="3:3" x14ac:dyDescent="0.2">
      <c r="C188" s="291"/>
    </row>
    <row r="189" spans="3:3" x14ac:dyDescent="0.2">
      <c r="C189" s="291"/>
    </row>
    <row r="190" spans="3:3" x14ac:dyDescent="0.2">
      <c r="C190" s="291"/>
    </row>
    <row r="191" spans="3:3" x14ac:dyDescent="0.2">
      <c r="C191" s="291"/>
    </row>
    <row r="192" spans="3:3" x14ac:dyDescent="0.2">
      <c r="C192" s="291"/>
    </row>
    <row r="193" spans="3:3" x14ac:dyDescent="0.2">
      <c r="C193" s="291"/>
    </row>
    <row r="194" spans="3:3" x14ac:dyDescent="0.2">
      <c r="C194" s="291"/>
    </row>
    <row r="195" spans="3:3" x14ac:dyDescent="0.2">
      <c r="C195" s="291"/>
    </row>
    <row r="196" spans="3:3" x14ac:dyDescent="0.2">
      <c r="C196" s="291"/>
    </row>
    <row r="197" spans="3:3" x14ac:dyDescent="0.2">
      <c r="C197" s="291"/>
    </row>
    <row r="198" spans="3:3" x14ac:dyDescent="0.2">
      <c r="C198" s="291"/>
    </row>
    <row r="199" spans="3:3" x14ac:dyDescent="0.2">
      <c r="C199" s="291"/>
    </row>
    <row r="200" spans="3:3" x14ac:dyDescent="0.2">
      <c r="C200" s="291"/>
    </row>
    <row r="201" spans="3:3" x14ac:dyDescent="0.2">
      <c r="C201" s="291"/>
    </row>
    <row r="202" spans="3:3" x14ac:dyDescent="0.2">
      <c r="C202" s="291"/>
    </row>
    <row r="203" spans="3:3" x14ac:dyDescent="0.2">
      <c r="C203" s="291"/>
    </row>
    <row r="204" spans="3:3" x14ac:dyDescent="0.2">
      <c r="C204" s="291"/>
    </row>
    <row r="205" spans="3:3" x14ac:dyDescent="0.2">
      <c r="C205" s="291"/>
    </row>
    <row r="206" spans="3:3" x14ac:dyDescent="0.2">
      <c r="C206" s="291"/>
    </row>
    <row r="207" spans="3:3" x14ac:dyDescent="0.2">
      <c r="C207" s="291"/>
    </row>
    <row r="208" spans="3:3" x14ac:dyDescent="0.2">
      <c r="C208" s="291"/>
    </row>
    <row r="209" spans="3:3" x14ac:dyDescent="0.2">
      <c r="C209" s="291"/>
    </row>
    <row r="210" spans="3:3" x14ac:dyDescent="0.2">
      <c r="C210" s="291"/>
    </row>
    <row r="211" spans="3:3" x14ac:dyDescent="0.2">
      <c r="C211" s="291"/>
    </row>
    <row r="212" spans="3:3" x14ac:dyDescent="0.2">
      <c r="C212" s="291"/>
    </row>
    <row r="213" spans="3:3" x14ac:dyDescent="0.2">
      <c r="C213" s="291"/>
    </row>
    <row r="214" spans="3:3" x14ac:dyDescent="0.2">
      <c r="C214" s="291"/>
    </row>
    <row r="215" spans="3:3" x14ac:dyDescent="0.2">
      <c r="C215" s="291"/>
    </row>
    <row r="216" spans="3:3" x14ac:dyDescent="0.2">
      <c r="C216" s="291"/>
    </row>
    <row r="217" spans="3:3" x14ac:dyDescent="0.2">
      <c r="C217" s="291"/>
    </row>
    <row r="218" spans="3:3" x14ac:dyDescent="0.2">
      <c r="C218" s="291"/>
    </row>
    <row r="219" spans="3:3" x14ac:dyDescent="0.2">
      <c r="C219" s="291"/>
    </row>
    <row r="220" spans="3:3" x14ac:dyDescent="0.2">
      <c r="C220" s="291"/>
    </row>
    <row r="221" spans="3:3" x14ac:dyDescent="0.2">
      <c r="C221" s="291"/>
    </row>
    <row r="222" spans="3:3" x14ac:dyDescent="0.2">
      <c r="C222" s="291"/>
    </row>
    <row r="223" spans="3:3" x14ac:dyDescent="0.2">
      <c r="C223" s="291"/>
    </row>
    <row r="224" spans="3:3" x14ac:dyDescent="0.2">
      <c r="C224" s="291"/>
    </row>
    <row r="225" spans="3:3" x14ac:dyDescent="0.2">
      <c r="C225" s="291"/>
    </row>
    <row r="226" spans="3:3" x14ac:dyDescent="0.2">
      <c r="C226" s="291"/>
    </row>
    <row r="227" spans="3:3" x14ac:dyDescent="0.2">
      <c r="C227" s="291"/>
    </row>
    <row r="228" spans="3:3" x14ac:dyDescent="0.2">
      <c r="C228" s="291"/>
    </row>
    <row r="229" spans="3:3" x14ac:dyDescent="0.2">
      <c r="C229" s="291"/>
    </row>
    <row r="230" spans="3:3" x14ac:dyDescent="0.2">
      <c r="C230" s="291"/>
    </row>
    <row r="231" spans="3:3" x14ac:dyDescent="0.2">
      <c r="C231" s="291"/>
    </row>
    <row r="232" spans="3:3" x14ac:dyDescent="0.2">
      <c r="C232" s="291"/>
    </row>
    <row r="233" spans="3:3" x14ac:dyDescent="0.2">
      <c r="C233" s="291"/>
    </row>
    <row r="234" spans="3:3" x14ac:dyDescent="0.2">
      <c r="C234" s="291"/>
    </row>
    <row r="235" spans="3:3" x14ac:dyDescent="0.2">
      <c r="C235" s="291"/>
    </row>
    <row r="236" spans="3:3" x14ac:dyDescent="0.2">
      <c r="C236" s="291"/>
    </row>
    <row r="237" spans="3:3" x14ac:dyDescent="0.2">
      <c r="C237" s="291"/>
    </row>
    <row r="238" spans="3:3" x14ac:dyDescent="0.2">
      <c r="C238" s="291"/>
    </row>
    <row r="239" spans="3:3" x14ac:dyDescent="0.2">
      <c r="C239" s="291"/>
    </row>
    <row r="240" spans="3:3" x14ac:dyDescent="0.2">
      <c r="C240" s="291"/>
    </row>
    <row r="241" spans="3:3" x14ac:dyDescent="0.2">
      <c r="C241" s="291"/>
    </row>
    <row r="242" spans="3:3" x14ac:dyDescent="0.2">
      <c r="C242" s="291"/>
    </row>
    <row r="243" spans="3:3" x14ac:dyDescent="0.2">
      <c r="C243" s="291"/>
    </row>
    <row r="244" spans="3:3" x14ac:dyDescent="0.2">
      <c r="C244" s="291"/>
    </row>
    <row r="245" spans="3:3" x14ac:dyDescent="0.2">
      <c r="C245" s="291"/>
    </row>
    <row r="246" spans="3:3" x14ac:dyDescent="0.2">
      <c r="C246" s="291"/>
    </row>
    <row r="247" spans="3:3" x14ac:dyDescent="0.2">
      <c r="C247" s="291"/>
    </row>
    <row r="248" spans="3:3" x14ac:dyDescent="0.2">
      <c r="C248" s="291"/>
    </row>
    <row r="249" spans="3:3" x14ac:dyDescent="0.2">
      <c r="C249" s="291"/>
    </row>
    <row r="250" spans="3:3" x14ac:dyDescent="0.2">
      <c r="C250" s="291"/>
    </row>
    <row r="251" spans="3:3" x14ac:dyDescent="0.2">
      <c r="C251" s="291"/>
    </row>
    <row r="252" spans="3:3" x14ac:dyDescent="0.2">
      <c r="C252" s="291"/>
    </row>
    <row r="253" spans="3:3" x14ac:dyDescent="0.2">
      <c r="C253" s="291"/>
    </row>
    <row r="254" spans="3:3" x14ac:dyDescent="0.2">
      <c r="C254" s="291"/>
    </row>
    <row r="255" spans="3:3" x14ac:dyDescent="0.2">
      <c r="C255" s="291"/>
    </row>
    <row r="256" spans="3:3" x14ac:dyDescent="0.2">
      <c r="C256" s="291"/>
    </row>
    <row r="257" spans="3:3" x14ac:dyDescent="0.2">
      <c r="C257" s="291"/>
    </row>
    <row r="258" spans="3:3" x14ac:dyDescent="0.2">
      <c r="C258" s="291"/>
    </row>
    <row r="259" spans="3:3" x14ac:dyDescent="0.2">
      <c r="C259" s="291"/>
    </row>
    <row r="260" spans="3:3" x14ac:dyDescent="0.2">
      <c r="C260" s="291"/>
    </row>
    <row r="261" spans="3:3" x14ac:dyDescent="0.2">
      <c r="C261" s="291"/>
    </row>
    <row r="262" spans="3:3" x14ac:dyDescent="0.2">
      <c r="C262" s="291"/>
    </row>
    <row r="263" spans="3:3" x14ac:dyDescent="0.2">
      <c r="C263" s="291"/>
    </row>
    <row r="264" spans="3:3" x14ac:dyDescent="0.2">
      <c r="C264" s="291"/>
    </row>
    <row r="265" spans="3:3" x14ac:dyDescent="0.2">
      <c r="C265" s="291"/>
    </row>
    <row r="266" spans="3:3" x14ac:dyDescent="0.2">
      <c r="C266" s="291"/>
    </row>
    <row r="267" spans="3:3" x14ac:dyDescent="0.2">
      <c r="C267" s="291"/>
    </row>
    <row r="268" spans="3:3" x14ac:dyDescent="0.2">
      <c r="C268" s="291"/>
    </row>
    <row r="269" spans="3:3" x14ac:dyDescent="0.2">
      <c r="C269" s="291"/>
    </row>
    <row r="270" spans="3:3" x14ac:dyDescent="0.2">
      <c r="C270" s="291"/>
    </row>
    <row r="271" spans="3:3" x14ac:dyDescent="0.2">
      <c r="C271" s="291"/>
    </row>
    <row r="272" spans="3:3" x14ac:dyDescent="0.2">
      <c r="C272" s="291"/>
    </row>
    <row r="273" spans="3:3" x14ac:dyDescent="0.2">
      <c r="C273" s="291"/>
    </row>
    <row r="274" spans="3:3" x14ac:dyDescent="0.2">
      <c r="C274" s="291"/>
    </row>
    <row r="275" spans="3:3" x14ac:dyDescent="0.2">
      <c r="C275" s="291"/>
    </row>
    <row r="276" spans="3:3" x14ac:dyDescent="0.2">
      <c r="C276" s="291"/>
    </row>
    <row r="277" spans="3:3" x14ac:dyDescent="0.2">
      <c r="C277" s="291"/>
    </row>
    <row r="278" spans="3:3" x14ac:dyDescent="0.2">
      <c r="C278" s="291"/>
    </row>
    <row r="279" spans="3:3" x14ac:dyDescent="0.2">
      <c r="C279" s="291"/>
    </row>
    <row r="280" spans="3:3" x14ac:dyDescent="0.2">
      <c r="C280" s="291"/>
    </row>
    <row r="281" spans="3:3" x14ac:dyDescent="0.2">
      <c r="C281" s="291"/>
    </row>
    <row r="282" spans="3:3" x14ac:dyDescent="0.2">
      <c r="C282" s="291"/>
    </row>
    <row r="283" spans="3:3" x14ac:dyDescent="0.2">
      <c r="C283" s="291"/>
    </row>
    <row r="284" spans="3:3" x14ac:dyDescent="0.2">
      <c r="C284" s="291"/>
    </row>
    <row r="285" spans="3:3" x14ac:dyDescent="0.2">
      <c r="C285" s="291"/>
    </row>
    <row r="286" spans="3:3" x14ac:dyDescent="0.2">
      <c r="C286" s="291"/>
    </row>
    <row r="287" spans="3:3" x14ac:dyDescent="0.2">
      <c r="C287" s="291"/>
    </row>
    <row r="288" spans="3:3" x14ac:dyDescent="0.2">
      <c r="C288" s="291"/>
    </row>
    <row r="289" spans="3:3" x14ac:dyDescent="0.2">
      <c r="C289" s="291"/>
    </row>
    <row r="290" spans="3:3" x14ac:dyDescent="0.2">
      <c r="C290" s="291"/>
    </row>
    <row r="291" spans="3:3" x14ac:dyDescent="0.2">
      <c r="C291" s="291"/>
    </row>
    <row r="292" spans="3:3" x14ac:dyDescent="0.2">
      <c r="C292" s="291"/>
    </row>
    <row r="293" spans="3:3" x14ac:dyDescent="0.2">
      <c r="C293" s="291"/>
    </row>
    <row r="294" spans="3:3" x14ac:dyDescent="0.2">
      <c r="C294" s="291"/>
    </row>
    <row r="295" spans="3:3" x14ac:dyDescent="0.2">
      <c r="C295" s="291"/>
    </row>
    <row r="296" spans="3:3" x14ac:dyDescent="0.2">
      <c r="C296" s="291"/>
    </row>
    <row r="297" spans="3:3" x14ac:dyDescent="0.2">
      <c r="C297" s="291"/>
    </row>
    <row r="298" spans="3:3" x14ac:dyDescent="0.2">
      <c r="C298" s="291"/>
    </row>
    <row r="299" spans="3:3" x14ac:dyDescent="0.2">
      <c r="C299" s="291"/>
    </row>
    <row r="300" spans="3:3" x14ac:dyDescent="0.2">
      <c r="C300" s="291"/>
    </row>
    <row r="301" spans="3:3" x14ac:dyDescent="0.2">
      <c r="C301" s="291"/>
    </row>
    <row r="302" spans="3:3" x14ac:dyDescent="0.2">
      <c r="C302" s="291"/>
    </row>
    <row r="303" spans="3:3" x14ac:dyDescent="0.2">
      <c r="C303" s="291"/>
    </row>
    <row r="304" spans="3:3" x14ac:dyDescent="0.2">
      <c r="C304" s="291"/>
    </row>
    <row r="305" spans="3:3" x14ac:dyDescent="0.2">
      <c r="C305" s="291"/>
    </row>
    <row r="306" spans="3:3" x14ac:dyDescent="0.2">
      <c r="C306" s="291"/>
    </row>
    <row r="307" spans="3:3" x14ac:dyDescent="0.2">
      <c r="C307" s="291"/>
    </row>
    <row r="308" spans="3:3" x14ac:dyDescent="0.2">
      <c r="C308" s="291"/>
    </row>
    <row r="309" spans="3:3" x14ac:dyDescent="0.2">
      <c r="C309" s="291"/>
    </row>
    <row r="310" spans="3:3" x14ac:dyDescent="0.2">
      <c r="C310" s="291"/>
    </row>
    <row r="311" spans="3:3" x14ac:dyDescent="0.2">
      <c r="C311" s="291"/>
    </row>
    <row r="312" spans="3:3" x14ac:dyDescent="0.2">
      <c r="C312" s="291"/>
    </row>
    <row r="313" spans="3:3" x14ac:dyDescent="0.2">
      <c r="C313" s="291"/>
    </row>
    <row r="314" spans="3:3" x14ac:dyDescent="0.2">
      <c r="C314" s="291"/>
    </row>
    <row r="315" spans="3:3" x14ac:dyDescent="0.2">
      <c r="C315" s="291"/>
    </row>
    <row r="316" spans="3:3" x14ac:dyDescent="0.2">
      <c r="C316" s="291"/>
    </row>
    <row r="317" spans="3:3" x14ac:dyDescent="0.2">
      <c r="C317" s="291"/>
    </row>
    <row r="318" spans="3:3" x14ac:dyDescent="0.2">
      <c r="C318" s="291"/>
    </row>
    <row r="319" spans="3:3" x14ac:dyDescent="0.2">
      <c r="C319" s="291"/>
    </row>
    <row r="320" spans="3:3" x14ac:dyDescent="0.2">
      <c r="C320" s="291"/>
    </row>
    <row r="321" spans="3:3" x14ac:dyDescent="0.2">
      <c r="C321" s="291"/>
    </row>
    <row r="322" spans="3:3" x14ac:dyDescent="0.2">
      <c r="C322" s="291"/>
    </row>
    <row r="323" spans="3:3" x14ac:dyDescent="0.2">
      <c r="C323" s="291"/>
    </row>
    <row r="324" spans="3:3" x14ac:dyDescent="0.2">
      <c r="C324" s="291"/>
    </row>
    <row r="325" spans="3:3" x14ac:dyDescent="0.2">
      <c r="C325" s="291"/>
    </row>
    <row r="326" spans="3:3" x14ac:dyDescent="0.2">
      <c r="C326" s="291"/>
    </row>
    <row r="327" spans="3:3" x14ac:dyDescent="0.2">
      <c r="C327" s="291"/>
    </row>
    <row r="328" spans="3:3" x14ac:dyDescent="0.2">
      <c r="C328" s="291"/>
    </row>
    <row r="329" spans="3:3" x14ac:dyDescent="0.2">
      <c r="C329" s="291"/>
    </row>
    <row r="330" spans="3:3" x14ac:dyDescent="0.2">
      <c r="C330" s="291"/>
    </row>
    <row r="331" spans="3:3" x14ac:dyDescent="0.2">
      <c r="C331" s="291"/>
    </row>
    <row r="332" spans="3:3" x14ac:dyDescent="0.2">
      <c r="C332" s="291"/>
    </row>
    <row r="333" spans="3:3" x14ac:dyDescent="0.2">
      <c r="C333" s="291"/>
    </row>
    <row r="334" spans="3:3" x14ac:dyDescent="0.2">
      <c r="C334" s="291"/>
    </row>
    <row r="335" spans="3:3" x14ac:dyDescent="0.2">
      <c r="C335" s="291"/>
    </row>
    <row r="336" spans="3:3" x14ac:dyDescent="0.2">
      <c r="C336" s="291"/>
    </row>
    <row r="337" spans="3:3" x14ac:dyDescent="0.2">
      <c r="C337" s="291"/>
    </row>
    <row r="338" spans="3:3" x14ac:dyDescent="0.2">
      <c r="C338" s="291"/>
    </row>
    <row r="339" spans="3:3" x14ac:dyDescent="0.2">
      <c r="C339" s="291"/>
    </row>
    <row r="340" spans="3:3" x14ac:dyDescent="0.2">
      <c r="C340" s="291"/>
    </row>
    <row r="341" spans="3:3" x14ac:dyDescent="0.2">
      <c r="C341" s="291"/>
    </row>
    <row r="342" spans="3:3" x14ac:dyDescent="0.2">
      <c r="C342" s="291"/>
    </row>
    <row r="343" spans="3:3" x14ac:dyDescent="0.2">
      <c r="C343" s="291"/>
    </row>
    <row r="344" spans="3:3" x14ac:dyDescent="0.2">
      <c r="C344" s="291"/>
    </row>
    <row r="345" spans="3:3" x14ac:dyDescent="0.2">
      <c r="C345" s="291"/>
    </row>
    <row r="346" spans="3:3" x14ac:dyDescent="0.2">
      <c r="C346" s="291"/>
    </row>
    <row r="347" spans="3:3" x14ac:dyDescent="0.2">
      <c r="C347" s="291"/>
    </row>
    <row r="348" spans="3:3" x14ac:dyDescent="0.2">
      <c r="C348" s="291"/>
    </row>
    <row r="349" spans="3:3" x14ac:dyDescent="0.2">
      <c r="C349" s="291"/>
    </row>
    <row r="350" spans="3:3" x14ac:dyDescent="0.2">
      <c r="C350" s="291"/>
    </row>
    <row r="351" spans="3:3" x14ac:dyDescent="0.2">
      <c r="C351" s="291"/>
    </row>
    <row r="352" spans="3:3" x14ac:dyDescent="0.2">
      <c r="C352" s="291"/>
    </row>
    <row r="353" spans="3:3" x14ac:dyDescent="0.2">
      <c r="C353" s="291"/>
    </row>
    <row r="354" spans="3:3" x14ac:dyDescent="0.2">
      <c r="C354" s="291"/>
    </row>
    <row r="355" spans="3:3" x14ac:dyDescent="0.2">
      <c r="C355" s="291"/>
    </row>
    <row r="356" spans="3:3" x14ac:dyDescent="0.2">
      <c r="C356" s="291"/>
    </row>
    <row r="357" spans="3:3" x14ac:dyDescent="0.2">
      <c r="C357" s="291"/>
    </row>
    <row r="358" spans="3:3" x14ac:dyDescent="0.2">
      <c r="C358" s="291"/>
    </row>
    <row r="359" spans="3:3" x14ac:dyDescent="0.2">
      <c r="C359" s="291"/>
    </row>
    <row r="360" spans="3:3" x14ac:dyDescent="0.2">
      <c r="C360" s="291"/>
    </row>
    <row r="361" spans="3:3" x14ac:dyDescent="0.2">
      <c r="C361" s="291"/>
    </row>
    <row r="362" spans="3:3" x14ac:dyDescent="0.2">
      <c r="C362" s="291"/>
    </row>
    <row r="363" spans="3:3" x14ac:dyDescent="0.2">
      <c r="C363" s="291"/>
    </row>
    <row r="364" spans="3:3" x14ac:dyDescent="0.2">
      <c r="C364" s="291"/>
    </row>
    <row r="365" spans="3:3" x14ac:dyDescent="0.2">
      <c r="C365" s="291"/>
    </row>
    <row r="366" spans="3:3" x14ac:dyDescent="0.2">
      <c r="C366" s="291"/>
    </row>
    <row r="367" spans="3:3" x14ac:dyDescent="0.2">
      <c r="C367" s="291"/>
    </row>
    <row r="368" spans="3:3" x14ac:dyDescent="0.2">
      <c r="C368" s="291"/>
    </row>
    <row r="369" spans="3:3" x14ac:dyDescent="0.2">
      <c r="C369" s="291"/>
    </row>
    <row r="370" spans="3:3" x14ac:dyDescent="0.2">
      <c r="C370" s="291"/>
    </row>
    <row r="371" spans="3:3" x14ac:dyDescent="0.2">
      <c r="C371" s="291"/>
    </row>
    <row r="372" spans="3:3" x14ac:dyDescent="0.2">
      <c r="C372" s="291"/>
    </row>
    <row r="373" spans="3:3" x14ac:dyDescent="0.2">
      <c r="C373" s="291"/>
    </row>
    <row r="374" spans="3:3" x14ac:dyDescent="0.2">
      <c r="C374" s="291"/>
    </row>
    <row r="375" spans="3:3" x14ac:dyDescent="0.2">
      <c r="C375" s="291"/>
    </row>
    <row r="376" spans="3:3" x14ac:dyDescent="0.2">
      <c r="C376" s="291"/>
    </row>
    <row r="377" spans="3:3" x14ac:dyDescent="0.2">
      <c r="C377" s="291"/>
    </row>
    <row r="378" spans="3:3" x14ac:dyDescent="0.2">
      <c r="C378" s="291"/>
    </row>
    <row r="379" spans="3:3" x14ac:dyDescent="0.2">
      <c r="C379" s="291"/>
    </row>
    <row r="380" spans="3:3" x14ac:dyDescent="0.2">
      <c r="C380" s="291"/>
    </row>
    <row r="381" spans="3:3" x14ac:dyDescent="0.2">
      <c r="C381" s="291"/>
    </row>
    <row r="382" spans="3:3" x14ac:dyDescent="0.2">
      <c r="C382" s="291"/>
    </row>
    <row r="383" spans="3:3" x14ac:dyDescent="0.2">
      <c r="C383" s="291"/>
    </row>
    <row r="384" spans="3:3" x14ac:dyDescent="0.2">
      <c r="C384" s="291"/>
    </row>
    <row r="385" spans="3:3" x14ac:dyDescent="0.2">
      <c r="C385" s="291"/>
    </row>
    <row r="386" spans="3:3" x14ac:dyDescent="0.2">
      <c r="C386" s="291"/>
    </row>
    <row r="387" spans="3:3" x14ac:dyDescent="0.2">
      <c r="C387" s="291"/>
    </row>
    <row r="388" spans="3:3" x14ac:dyDescent="0.2">
      <c r="C388" s="291"/>
    </row>
    <row r="389" spans="3:3" x14ac:dyDescent="0.2">
      <c r="C389" s="291"/>
    </row>
    <row r="390" spans="3:3" x14ac:dyDescent="0.2">
      <c r="C390" s="291"/>
    </row>
    <row r="391" spans="3:3" x14ac:dyDescent="0.2">
      <c r="C391" s="291"/>
    </row>
    <row r="392" spans="3:3" x14ac:dyDescent="0.2">
      <c r="C392" s="291"/>
    </row>
    <row r="393" spans="3:3" x14ac:dyDescent="0.2">
      <c r="C393" s="291"/>
    </row>
    <row r="394" spans="3:3" x14ac:dyDescent="0.2">
      <c r="C394" s="291"/>
    </row>
    <row r="395" spans="3:3" x14ac:dyDescent="0.2">
      <c r="C395" s="291"/>
    </row>
    <row r="396" spans="3:3" x14ac:dyDescent="0.2">
      <c r="C396" s="291"/>
    </row>
    <row r="397" spans="3:3" x14ac:dyDescent="0.2">
      <c r="C397" s="291"/>
    </row>
    <row r="398" spans="3:3" x14ac:dyDescent="0.2">
      <c r="C398" s="291"/>
    </row>
    <row r="399" spans="3:3" x14ac:dyDescent="0.2">
      <c r="C399" s="291"/>
    </row>
    <row r="400" spans="3:3" x14ac:dyDescent="0.2">
      <c r="C400" s="291"/>
    </row>
    <row r="401" spans="3:3" x14ac:dyDescent="0.2">
      <c r="C401" s="291"/>
    </row>
    <row r="402" spans="3:3" x14ac:dyDescent="0.2">
      <c r="C402" s="291"/>
    </row>
    <row r="403" spans="3:3" x14ac:dyDescent="0.2">
      <c r="C403" s="291"/>
    </row>
    <row r="404" spans="3:3" x14ac:dyDescent="0.2">
      <c r="C404" s="291"/>
    </row>
    <row r="405" spans="3:3" x14ac:dyDescent="0.2">
      <c r="C405" s="291"/>
    </row>
    <row r="406" spans="3:3" x14ac:dyDescent="0.2">
      <c r="C406" s="291"/>
    </row>
    <row r="407" spans="3:3" x14ac:dyDescent="0.2">
      <c r="C407" s="291"/>
    </row>
    <row r="408" spans="3:3" x14ac:dyDescent="0.2">
      <c r="C408" s="291"/>
    </row>
    <row r="409" spans="3:3" x14ac:dyDescent="0.2">
      <c r="C409" s="291"/>
    </row>
    <row r="410" spans="3:3" x14ac:dyDescent="0.2">
      <c r="C410" s="291"/>
    </row>
    <row r="411" spans="3:3" x14ac:dyDescent="0.2">
      <c r="C411" s="291"/>
    </row>
    <row r="412" spans="3:3" x14ac:dyDescent="0.2">
      <c r="C412" s="291"/>
    </row>
    <row r="413" spans="3:3" x14ac:dyDescent="0.2">
      <c r="C413" s="291"/>
    </row>
    <row r="414" spans="3:3" x14ac:dyDescent="0.2">
      <c r="C414" s="291"/>
    </row>
    <row r="415" spans="3:3" x14ac:dyDescent="0.2">
      <c r="C415" s="291"/>
    </row>
    <row r="416" spans="3:3" x14ac:dyDescent="0.2">
      <c r="C416" s="291"/>
    </row>
    <row r="417" spans="3:3" x14ac:dyDescent="0.2">
      <c r="C417" s="291"/>
    </row>
    <row r="418" spans="3:3" x14ac:dyDescent="0.2">
      <c r="C418" s="291"/>
    </row>
    <row r="419" spans="3:3" x14ac:dyDescent="0.2">
      <c r="C419" s="291"/>
    </row>
    <row r="420" spans="3:3" x14ac:dyDescent="0.2">
      <c r="C420" s="291"/>
    </row>
    <row r="421" spans="3:3" x14ac:dyDescent="0.2">
      <c r="C421" s="291"/>
    </row>
    <row r="422" spans="3:3" x14ac:dyDescent="0.2">
      <c r="C422" s="291"/>
    </row>
    <row r="423" spans="3:3" x14ac:dyDescent="0.2">
      <c r="C423" s="291"/>
    </row>
    <row r="424" spans="3:3" x14ac:dyDescent="0.2">
      <c r="C424" s="291"/>
    </row>
    <row r="425" spans="3:3" x14ac:dyDescent="0.2">
      <c r="C425" s="291"/>
    </row>
    <row r="426" spans="3:3" x14ac:dyDescent="0.2">
      <c r="C426" s="291"/>
    </row>
    <row r="427" spans="3:3" x14ac:dyDescent="0.2">
      <c r="C427" s="291"/>
    </row>
    <row r="428" spans="3:3" x14ac:dyDescent="0.2">
      <c r="C428" s="291"/>
    </row>
    <row r="429" spans="3:3" x14ac:dyDescent="0.2">
      <c r="C429" s="291"/>
    </row>
    <row r="430" spans="3:3" x14ac:dyDescent="0.2">
      <c r="C430" s="291"/>
    </row>
    <row r="431" spans="3:3" x14ac:dyDescent="0.2">
      <c r="C431" s="291"/>
    </row>
    <row r="432" spans="3:3" x14ac:dyDescent="0.2">
      <c r="C432" s="291"/>
    </row>
    <row r="433" spans="3:3" x14ac:dyDescent="0.2">
      <c r="C433" s="291"/>
    </row>
    <row r="434" spans="3:3" x14ac:dyDescent="0.2">
      <c r="C434" s="291"/>
    </row>
    <row r="435" spans="3:3" x14ac:dyDescent="0.2">
      <c r="C435" s="291"/>
    </row>
    <row r="436" spans="3:3" x14ac:dyDescent="0.2">
      <c r="C436" s="291"/>
    </row>
    <row r="437" spans="3:3" x14ac:dyDescent="0.2">
      <c r="C437" s="291"/>
    </row>
    <row r="438" spans="3:3" x14ac:dyDescent="0.2">
      <c r="C438" s="291"/>
    </row>
    <row r="439" spans="3:3" x14ac:dyDescent="0.2">
      <c r="C439" s="291"/>
    </row>
    <row r="440" spans="3:3" x14ac:dyDescent="0.2">
      <c r="C440" s="291"/>
    </row>
    <row r="441" spans="3:3" x14ac:dyDescent="0.2">
      <c r="C441" s="291"/>
    </row>
    <row r="442" spans="3:3" x14ac:dyDescent="0.2">
      <c r="C442" s="291"/>
    </row>
    <row r="443" spans="3:3" x14ac:dyDescent="0.2">
      <c r="C443" s="291"/>
    </row>
    <row r="444" spans="3:3" x14ac:dyDescent="0.2">
      <c r="C444" s="291"/>
    </row>
    <row r="445" spans="3:3" x14ac:dyDescent="0.2">
      <c r="C445" s="291"/>
    </row>
    <row r="446" spans="3:3" x14ac:dyDescent="0.2">
      <c r="C446" s="291"/>
    </row>
    <row r="447" spans="3:3" x14ac:dyDescent="0.2">
      <c r="C447" s="291"/>
    </row>
    <row r="448" spans="3:3" x14ac:dyDescent="0.2">
      <c r="C448" s="291"/>
    </row>
    <row r="449" spans="3:3" x14ac:dyDescent="0.2">
      <c r="C449" s="291"/>
    </row>
    <row r="450" spans="3:3" x14ac:dyDescent="0.2">
      <c r="C450" s="291"/>
    </row>
    <row r="451" spans="3:3" x14ac:dyDescent="0.2">
      <c r="C451" s="291"/>
    </row>
    <row r="452" spans="3:3" x14ac:dyDescent="0.2">
      <c r="C452" s="291"/>
    </row>
    <row r="453" spans="3:3" x14ac:dyDescent="0.2">
      <c r="C453" s="291"/>
    </row>
    <row r="454" spans="3:3" x14ac:dyDescent="0.2">
      <c r="C454" s="291"/>
    </row>
    <row r="455" spans="3:3" x14ac:dyDescent="0.2">
      <c r="C455" s="291"/>
    </row>
    <row r="456" spans="3:3" x14ac:dyDescent="0.2">
      <c r="C456" s="291"/>
    </row>
    <row r="457" spans="3:3" x14ac:dyDescent="0.2">
      <c r="C457" s="291"/>
    </row>
    <row r="458" spans="3:3" x14ac:dyDescent="0.2">
      <c r="C458" s="291"/>
    </row>
    <row r="459" spans="3:3" x14ac:dyDescent="0.2">
      <c r="C459" s="291"/>
    </row>
    <row r="460" spans="3:3" x14ac:dyDescent="0.2">
      <c r="C460" s="291"/>
    </row>
    <row r="461" spans="3:3" x14ac:dyDescent="0.2">
      <c r="C461" s="291"/>
    </row>
    <row r="462" spans="3:3" x14ac:dyDescent="0.2">
      <c r="C462" s="291"/>
    </row>
    <row r="463" spans="3:3" x14ac:dyDescent="0.2">
      <c r="C463" s="291"/>
    </row>
    <row r="464" spans="3:3" x14ac:dyDescent="0.2">
      <c r="C464" s="291"/>
    </row>
    <row r="465" spans="3:3" x14ac:dyDescent="0.2">
      <c r="C465" s="291"/>
    </row>
    <row r="466" spans="3:3" x14ac:dyDescent="0.2">
      <c r="C466" s="291"/>
    </row>
    <row r="467" spans="3:3" x14ac:dyDescent="0.2">
      <c r="C467" s="291"/>
    </row>
    <row r="468" spans="3:3" x14ac:dyDescent="0.2">
      <c r="C468" s="291"/>
    </row>
    <row r="469" spans="3:3" x14ac:dyDescent="0.2">
      <c r="C469" s="291"/>
    </row>
    <row r="470" spans="3:3" x14ac:dyDescent="0.2">
      <c r="C470" s="291"/>
    </row>
    <row r="471" spans="3:3" x14ac:dyDescent="0.2">
      <c r="C471" s="291"/>
    </row>
    <row r="472" spans="3:3" x14ac:dyDescent="0.2">
      <c r="C472" s="291"/>
    </row>
    <row r="473" spans="3:3" x14ac:dyDescent="0.2">
      <c r="C473" s="291"/>
    </row>
    <row r="474" spans="3:3" x14ac:dyDescent="0.2">
      <c r="C474" s="291"/>
    </row>
    <row r="475" spans="3:3" x14ac:dyDescent="0.2">
      <c r="C475" s="291"/>
    </row>
    <row r="476" spans="3:3" x14ac:dyDescent="0.2">
      <c r="C476" s="291"/>
    </row>
    <row r="477" spans="3:3" x14ac:dyDescent="0.2">
      <c r="C477" s="291"/>
    </row>
    <row r="478" spans="3:3" x14ac:dyDescent="0.2">
      <c r="C478" s="291"/>
    </row>
    <row r="479" spans="3:3" x14ac:dyDescent="0.2">
      <c r="C479" s="291"/>
    </row>
    <row r="480" spans="3:3" x14ac:dyDescent="0.2">
      <c r="C480" s="291"/>
    </row>
    <row r="481" spans="3:3" x14ac:dyDescent="0.2">
      <c r="C481" s="291"/>
    </row>
    <row r="482" spans="3:3" x14ac:dyDescent="0.2">
      <c r="C482" s="291"/>
    </row>
    <row r="483" spans="3:3" x14ac:dyDescent="0.2">
      <c r="C483" s="291"/>
    </row>
    <row r="484" spans="3:3" x14ac:dyDescent="0.2">
      <c r="C484" s="291"/>
    </row>
    <row r="485" spans="3:3" x14ac:dyDescent="0.2">
      <c r="C485" s="291"/>
    </row>
    <row r="486" spans="3:3" x14ac:dyDescent="0.2">
      <c r="C486" s="291"/>
    </row>
    <row r="487" spans="3:3" x14ac:dyDescent="0.2">
      <c r="C487" s="291"/>
    </row>
    <row r="488" spans="3:3" x14ac:dyDescent="0.2">
      <c r="C488" s="291"/>
    </row>
    <row r="489" spans="3:3" x14ac:dyDescent="0.2">
      <c r="C489" s="291"/>
    </row>
    <row r="490" spans="3:3" x14ac:dyDescent="0.2">
      <c r="C490" s="291"/>
    </row>
    <row r="491" spans="3:3" x14ac:dyDescent="0.2">
      <c r="C491" s="291"/>
    </row>
    <row r="492" spans="3:3" x14ac:dyDescent="0.2">
      <c r="C492" s="291"/>
    </row>
    <row r="493" spans="3:3" x14ac:dyDescent="0.2">
      <c r="C493" s="291"/>
    </row>
    <row r="494" spans="3:3" x14ac:dyDescent="0.2">
      <c r="C494" s="291"/>
    </row>
    <row r="495" spans="3:3" x14ac:dyDescent="0.2">
      <c r="C495" s="291"/>
    </row>
    <row r="496" spans="3:3" x14ac:dyDescent="0.2">
      <c r="C496" s="291"/>
    </row>
    <row r="497" spans="3:3" x14ac:dyDescent="0.2">
      <c r="C497" s="291"/>
    </row>
    <row r="498" spans="3:3" x14ac:dyDescent="0.2">
      <c r="C498" s="291"/>
    </row>
    <row r="499" spans="3:3" x14ac:dyDescent="0.2">
      <c r="C499" s="291"/>
    </row>
    <row r="500" spans="3:3" x14ac:dyDescent="0.2">
      <c r="C500" s="291"/>
    </row>
    <row r="501" spans="3:3" x14ac:dyDescent="0.2">
      <c r="C501" s="291"/>
    </row>
    <row r="502" spans="3:3" x14ac:dyDescent="0.2">
      <c r="C502" s="291"/>
    </row>
    <row r="503" spans="3:3" x14ac:dyDescent="0.2">
      <c r="C503" s="291"/>
    </row>
    <row r="504" spans="3:3" x14ac:dyDescent="0.2">
      <c r="C504" s="291"/>
    </row>
    <row r="505" spans="3:3" x14ac:dyDescent="0.2">
      <c r="C505" s="291"/>
    </row>
    <row r="506" spans="3:3" x14ac:dyDescent="0.2">
      <c r="C506" s="291"/>
    </row>
    <row r="507" spans="3:3" x14ac:dyDescent="0.2">
      <c r="C507" s="291"/>
    </row>
    <row r="508" spans="3:3" x14ac:dyDescent="0.2">
      <c r="C508" s="291"/>
    </row>
    <row r="509" spans="3:3" x14ac:dyDescent="0.2">
      <c r="C509" s="291"/>
    </row>
    <row r="510" spans="3:3" x14ac:dyDescent="0.2">
      <c r="C510" s="291"/>
    </row>
    <row r="511" spans="3:3" x14ac:dyDescent="0.2">
      <c r="C511" s="291"/>
    </row>
    <row r="512" spans="3:3" x14ac:dyDescent="0.2">
      <c r="C512" s="291"/>
    </row>
    <row r="513" spans="3:3" x14ac:dyDescent="0.2">
      <c r="C513" s="291"/>
    </row>
    <row r="514" spans="3:3" x14ac:dyDescent="0.2">
      <c r="C514" s="291"/>
    </row>
    <row r="515" spans="3:3" x14ac:dyDescent="0.2">
      <c r="C515" s="291"/>
    </row>
    <row r="516" spans="3:3" x14ac:dyDescent="0.2">
      <c r="C516" s="291"/>
    </row>
    <row r="517" spans="3:3" x14ac:dyDescent="0.2">
      <c r="C517" s="291"/>
    </row>
    <row r="518" spans="3:3" x14ac:dyDescent="0.2">
      <c r="C518" s="291"/>
    </row>
    <row r="519" spans="3:3" x14ac:dyDescent="0.2">
      <c r="C519" s="291"/>
    </row>
    <row r="520" spans="3:3" x14ac:dyDescent="0.2">
      <c r="C520" s="291"/>
    </row>
    <row r="521" spans="3:3" x14ac:dyDescent="0.2">
      <c r="C521" s="291"/>
    </row>
    <row r="522" spans="3:3" x14ac:dyDescent="0.2">
      <c r="C522" s="291"/>
    </row>
    <row r="523" spans="3:3" x14ac:dyDescent="0.2">
      <c r="C523" s="291"/>
    </row>
    <row r="524" spans="3:3" x14ac:dyDescent="0.2">
      <c r="C524" s="291"/>
    </row>
    <row r="525" spans="3:3" x14ac:dyDescent="0.2">
      <c r="C525" s="291"/>
    </row>
    <row r="526" spans="3:3" x14ac:dyDescent="0.2">
      <c r="C526" s="291"/>
    </row>
    <row r="527" spans="3:3" x14ac:dyDescent="0.2">
      <c r="C527" s="291"/>
    </row>
    <row r="528" spans="3:3" x14ac:dyDescent="0.2">
      <c r="C528" s="291"/>
    </row>
    <row r="529" spans="3:3" x14ac:dyDescent="0.2">
      <c r="C529" s="291"/>
    </row>
    <row r="530" spans="3:3" x14ac:dyDescent="0.2">
      <c r="C530" s="291"/>
    </row>
    <row r="531" spans="3:3" x14ac:dyDescent="0.2">
      <c r="C531" s="291"/>
    </row>
    <row r="532" spans="3:3" x14ac:dyDescent="0.2">
      <c r="C532" s="291"/>
    </row>
    <row r="533" spans="3:3" x14ac:dyDescent="0.2">
      <c r="C533" s="291"/>
    </row>
    <row r="534" spans="3:3" x14ac:dyDescent="0.2">
      <c r="C534" s="291"/>
    </row>
    <row r="535" spans="3:3" x14ac:dyDescent="0.2">
      <c r="C535" s="291"/>
    </row>
    <row r="536" spans="3:3" x14ac:dyDescent="0.2">
      <c r="C536" s="291"/>
    </row>
    <row r="537" spans="3:3" x14ac:dyDescent="0.2">
      <c r="C537" s="291"/>
    </row>
    <row r="538" spans="3:3" x14ac:dyDescent="0.2">
      <c r="C538" s="291"/>
    </row>
    <row r="539" spans="3:3" x14ac:dyDescent="0.2">
      <c r="C539" s="291"/>
    </row>
    <row r="540" spans="3:3" x14ac:dyDescent="0.2">
      <c r="C540" s="291"/>
    </row>
    <row r="541" spans="3:3" x14ac:dyDescent="0.2">
      <c r="C541" s="291"/>
    </row>
    <row r="542" spans="3:3" x14ac:dyDescent="0.2">
      <c r="C542" s="291"/>
    </row>
    <row r="543" spans="3:3" x14ac:dyDescent="0.2">
      <c r="C543" s="291"/>
    </row>
    <row r="544" spans="3:3" x14ac:dyDescent="0.2">
      <c r="C544" s="291"/>
    </row>
    <row r="545" spans="3:3" x14ac:dyDescent="0.2">
      <c r="C545" s="291"/>
    </row>
    <row r="546" spans="3:3" x14ac:dyDescent="0.2">
      <c r="C546" s="291"/>
    </row>
    <row r="547" spans="3:3" x14ac:dyDescent="0.2">
      <c r="C547" s="291"/>
    </row>
    <row r="548" spans="3:3" x14ac:dyDescent="0.2">
      <c r="C548" s="291"/>
    </row>
    <row r="549" spans="3:3" x14ac:dyDescent="0.2">
      <c r="C549" s="291"/>
    </row>
    <row r="550" spans="3:3" x14ac:dyDescent="0.2">
      <c r="C550" s="291"/>
    </row>
    <row r="551" spans="3:3" x14ac:dyDescent="0.2">
      <c r="C551" s="291"/>
    </row>
    <row r="552" spans="3:3" x14ac:dyDescent="0.2">
      <c r="C552" s="291"/>
    </row>
    <row r="553" spans="3:3" x14ac:dyDescent="0.2">
      <c r="C553" s="291"/>
    </row>
    <row r="554" spans="3:3" x14ac:dyDescent="0.2">
      <c r="C554" s="291"/>
    </row>
    <row r="555" spans="3:3" x14ac:dyDescent="0.2">
      <c r="C555" s="291"/>
    </row>
    <row r="556" spans="3:3" x14ac:dyDescent="0.2">
      <c r="C556" s="291"/>
    </row>
    <row r="557" spans="3:3" x14ac:dyDescent="0.2">
      <c r="C557" s="291"/>
    </row>
    <row r="558" spans="3:3" x14ac:dyDescent="0.2">
      <c r="C558" s="291"/>
    </row>
    <row r="559" spans="3:3" x14ac:dyDescent="0.2">
      <c r="C559" s="291"/>
    </row>
    <row r="560" spans="3:3" x14ac:dyDescent="0.2">
      <c r="C560" s="291"/>
    </row>
    <row r="561" spans="3:3" x14ac:dyDescent="0.2">
      <c r="C561" s="291"/>
    </row>
    <row r="562" spans="3:3" x14ac:dyDescent="0.2">
      <c r="C562" s="291"/>
    </row>
    <row r="563" spans="3:3" x14ac:dyDescent="0.2">
      <c r="C563" s="291"/>
    </row>
    <row r="564" spans="3:3" x14ac:dyDescent="0.2">
      <c r="C564" s="291"/>
    </row>
    <row r="565" spans="3:3" x14ac:dyDescent="0.2">
      <c r="C565" s="291"/>
    </row>
    <row r="566" spans="3:3" x14ac:dyDescent="0.2">
      <c r="C566" s="291"/>
    </row>
    <row r="567" spans="3:3" x14ac:dyDescent="0.2">
      <c r="C567" s="291"/>
    </row>
    <row r="568" spans="3:3" x14ac:dyDescent="0.2">
      <c r="C568" s="291"/>
    </row>
    <row r="569" spans="3:3" x14ac:dyDescent="0.2">
      <c r="C569" s="291"/>
    </row>
    <row r="570" spans="3:3" x14ac:dyDescent="0.2">
      <c r="C570" s="291"/>
    </row>
    <row r="571" spans="3:3" x14ac:dyDescent="0.2">
      <c r="C571" s="291"/>
    </row>
    <row r="572" spans="3:3" x14ac:dyDescent="0.2">
      <c r="C572" s="291"/>
    </row>
    <row r="573" spans="3:3" x14ac:dyDescent="0.2">
      <c r="C573" s="291"/>
    </row>
    <row r="574" spans="3:3" x14ac:dyDescent="0.2">
      <c r="C574" s="291"/>
    </row>
    <row r="575" spans="3:3" x14ac:dyDescent="0.2">
      <c r="C575" s="291"/>
    </row>
    <row r="576" spans="3:3" x14ac:dyDescent="0.2">
      <c r="C576" s="291"/>
    </row>
    <row r="577" spans="3:3" x14ac:dyDescent="0.2">
      <c r="C577" s="291"/>
    </row>
    <row r="578" spans="3:3" x14ac:dyDescent="0.2">
      <c r="C578" s="291"/>
    </row>
    <row r="579" spans="3:3" x14ac:dyDescent="0.2">
      <c r="C579" s="291"/>
    </row>
    <row r="580" spans="3:3" x14ac:dyDescent="0.2">
      <c r="C580" s="291"/>
    </row>
    <row r="581" spans="3:3" x14ac:dyDescent="0.2">
      <c r="C581" s="291"/>
    </row>
    <row r="582" spans="3:3" x14ac:dyDescent="0.2">
      <c r="C582" s="291"/>
    </row>
    <row r="583" spans="3:3" x14ac:dyDescent="0.2">
      <c r="C583" s="291"/>
    </row>
    <row r="584" spans="3:3" x14ac:dyDescent="0.2">
      <c r="C584" s="291"/>
    </row>
    <row r="585" spans="3:3" x14ac:dyDescent="0.2">
      <c r="C585" s="291"/>
    </row>
    <row r="586" spans="3:3" x14ac:dyDescent="0.2">
      <c r="C586" s="291"/>
    </row>
    <row r="587" spans="3:3" x14ac:dyDescent="0.2">
      <c r="C587" s="291"/>
    </row>
    <row r="588" spans="3:3" x14ac:dyDescent="0.2">
      <c r="C588" s="291"/>
    </row>
    <row r="589" spans="3:3" x14ac:dyDescent="0.2">
      <c r="C589" s="291"/>
    </row>
    <row r="590" spans="3:3" x14ac:dyDescent="0.2">
      <c r="C590" s="291"/>
    </row>
    <row r="591" spans="3:3" x14ac:dyDescent="0.2">
      <c r="C591" s="291"/>
    </row>
    <row r="592" spans="3:3" x14ac:dyDescent="0.2">
      <c r="C592" s="291"/>
    </row>
    <row r="593" spans="3:3" x14ac:dyDescent="0.2">
      <c r="C593" s="291"/>
    </row>
    <row r="594" spans="3:3" x14ac:dyDescent="0.2">
      <c r="C594" s="291"/>
    </row>
    <row r="595" spans="3:3" x14ac:dyDescent="0.2">
      <c r="C595" s="291"/>
    </row>
    <row r="596" spans="3:3" x14ac:dyDescent="0.2">
      <c r="C596" s="291"/>
    </row>
    <row r="597" spans="3:3" x14ac:dyDescent="0.2">
      <c r="C597" s="291"/>
    </row>
    <row r="598" spans="3:3" x14ac:dyDescent="0.2">
      <c r="C598" s="291"/>
    </row>
    <row r="599" spans="3:3" x14ac:dyDescent="0.2">
      <c r="C599" s="291"/>
    </row>
    <row r="600" spans="3:3" x14ac:dyDescent="0.2">
      <c r="C600" s="291"/>
    </row>
    <row r="601" spans="3:3" x14ac:dyDescent="0.2">
      <c r="C601" s="291"/>
    </row>
    <row r="602" spans="3:3" x14ac:dyDescent="0.2">
      <c r="C602" s="291"/>
    </row>
    <row r="603" spans="3:3" x14ac:dyDescent="0.2">
      <c r="C603" s="291"/>
    </row>
    <row r="604" spans="3:3" x14ac:dyDescent="0.2">
      <c r="C604" s="291"/>
    </row>
    <row r="605" spans="3:3" x14ac:dyDescent="0.2">
      <c r="C605" s="291"/>
    </row>
    <row r="606" spans="3:3" x14ac:dyDescent="0.2">
      <c r="C606" s="291"/>
    </row>
    <row r="607" spans="3:3" x14ac:dyDescent="0.2">
      <c r="C607" s="291"/>
    </row>
    <row r="608" spans="3:3" x14ac:dyDescent="0.2">
      <c r="C608" s="291"/>
    </row>
    <row r="609" spans="3:3" x14ac:dyDescent="0.2">
      <c r="C609" s="291"/>
    </row>
    <row r="610" spans="3:3" x14ac:dyDescent="0.2">
      <c r="C610" s="291"/>
    </row>
    <row r="611" spans="3:3" x14ac:dyDescent="0.2">
      <c r="C611" s="291"/>
    </row>
    <row r="612" spans="3:3" x14ac:dyDescent="0.2">
      <c r="C612" s="291"/>
    </row>
    <row r="613" spans="3:3" x14ac:dyDescent="0.2">
      <c r="C613" s="291"/>
    </row>
    <row r="614" spans="3:3" x14ac:dyDescent="0.2">
      <c r="C614" s="291"/>
    </row>
    <row r="615" spans="3:3" x14ac:dyDescent="0.2">
      <c r="C615" s="291"/>
    </row>
    <row r="616" spans="3:3" x14ac:dyDescent="0.2">
      <c r="C616" s="291"/>
    </row>
    <row r="617" spans="3:3" x14ac:dyDescent="0.2">
      <c r="C617" s="291"/>
    </row>
    <row r="618" spans="3:3" x14ac:dyDescent="0.2">
      <c r="C618" s="291"/>
    </row>
    <row r="619" spans="3:3" x14ac:dyDescent="0.2">
      <c r="C619" s="291"/>
    </row>
    <row r="620" spans="3:3" x14ac:dyDescent="0.2">
      <c r="C620" s="291"/>
    </row>
    <row r="621" spans="3:3" x14ac:dyDescent="0.2">
      <c r="C621" s="291"/>
    </row>
    <row r="622" spans="3:3" x14ac:dyDescent="0.2">
      <c r="C622" s="291"/>
    </row>
    <row r="623" spans="3:3" x14ac:dyDescent="0.2">
      <c r="C623" s="291"/>
    </row>
    <row r="624" spans="3:3" x14ac:dyDescent="0.2">
      <c r="C624" s="291"/>
    </row>
    <row r="625" spans="3:3" x14ac:dyDescent="0.2">
      <c r="C625" s="291"/>
    </row>
    <row r="626" spans="3:3" x14ac:dyDescent="0.2">
      <c r="C626" s="291"/>
    </row>
    <row r="627" spans="3:3" x14ac:dyDescent="0.2">
      <c r="C627" s="291"/>
    </row>
    <row r="628" spans="3:3" x14ac:dyDescent="0.2">
      <c r="C628" s="291"/>
    </row>
    <row r="629" spans="3:3" x14ac:dyDescent="0.2">
      <c r="C629" s="291"/>
    </row>
    <row r="630" spans="3:3" x14ac:dyDescent="0.2">
      <c r="C630" s="291"/>
    </row>
    <row r="631" spans="3:3" x14ac:dyDescent="0.2">
      <c r="C631" s="291"/>
    </row>
    <row r="632" spans="3:3" x14ac:dyDescent="0.2">
      <c r="C632" s="291"/>
    </row>
    <row r="633" spans="3:3" x14ac:dyDescent="0.2">
      <c r="C633" s="291"/>
    </row>
    <row r="634" spans="3:3" x14ac:dyDescent="0.2">
      <c r="C634" s="291"/>
    </row>
    <row r="635" spans="3:3" x14ac:dyDescent="0.2">
      <c r="C635" s="291"/>
    </row>
    <row r="636" spans="3:3" x14ac:dyDescent="0.2">
      <c r="C636" s="291"/>
    </row>
    <row r="637" spans="3:3" x14ac:dyDescent="0.2">
      <c r="C637" s="291"/>
    </row>
    <row r="638" spans="3:3" x14ac:dyDescent="0.2">
      <c r="C638" s="291"/>
    </row>
    <row r="639" spans="3:3" x14ac:dyDescent="0.2">
      <c r="C639" s="291"/>
    </row>
    <row r="640" spans="3:3" x14ac:dyDescent="0.2">
      <c r="C640" s="291"/>
    </row>
    <row r="641" spans="3:3" x14ac:dyDescent="0.2">
      <c r="C641" s="291"/>
    </row>
    <row r="642" spans="3:3" x14ac:dyDescent="0.2">
      <c r="C642" s="291"/>
    </row>
    <row r="643" spans="3:3" x14ac:dyDescent="0.2">
      <c r="C643" s="291"/>
    </row>
    <row r="644" spans="3:3" x14ac:dyDescent="0.2">
      <c r="C644" s="291"/>
    </row>
    <row r="645" spans="3:3" x14ac:dyDescent="0.2">
      <c r="C645" s="291"/>
    </row>
    <row r="646" spans="3:3" x14ac:dyDescent="0.2">
      <c r="C646" s="291"/>
    </row>
    <row r="647" spans="3:3" x14ac:dyDescent="0.2">
      <c r="C647" s="291"/>
    </row>
    <row r="648" spans="3:3" x14ac:dyDescent="0.2">
      <c r="C648" s="291"/>
    </row>
    <row r="649" spans="3:3" x14ac:dyDescent="0.2">
      <c r="C649" s="291"/>
    </row>
    <row r="650" spans="3:3" x14ac:dyDescent="0.2">
      <c r="C650" s="291"/>
    </row>
    <row r="651" spans="3:3" x14ac:dyDescent="0.2">
      <c r="C651" s="291"/>
    </row>
    <row r="652" spans="3:3" x14ac:dyDescent="0.2">
      <c r="C652" s="291"/>
    </row>
    <row r="653" spans="3:3" x14ac:dyDescent="0.2">
      <c r="C653" s="291"/>
    </row>
    <row r="654" spans="3:3" x14ac:dyDescent="0.2">
      <c r="C654" s="291"/>
    </row>
    <row r="655" spans="3:3" x14ac:dyDescent="0.2">
      <c r="C655" s="291"/>
    </row>
    <row r="656" spans="3:3" x14ac:dyDescent="0.2">
      <c r="C656" s="291"/>
    </row>
    <row r="657" spans="3:3" x14ac:dyDescent="0.2">
      <c r="C657" s="291"/>
    </row>
    <row r="658" spans="3:3" x14ac:dyDescent="0.2">
      <c r="C658" s="291"/>
    </row>
    <row r="659" spans="3:3" x14ac:dyDescent="0.2">
      <c r="C659" s="291"/>
    </row>
    <row r="660" spans="3:3" x14ac:dyDescent="0.2">
      <c r="C660" s="291"/>
    </row>
    <row r="661" spans="3:3" x14ac:dyDescent="0.2">
      <c r="C661" s="291"/>
    </row>
    <row r="662" spans="3:3" x14ac:dyDescent="0.2">
      <c r="C662" s="291"/>
    </row>
    <row r="663" spans="3:3" x14ac:dyDescent="0.2">
      <c r="C663" s="291"/>
    </row>
    <row r="664" spans="3:3" x14ac:dyDescent="0.2">
      <c r="C664" s="291"/>
    </row>
    <row r="665" spans="3:3" x14ac:dyDescent="0.2">
      <c r="C665" s="291"/>
    </row>
    <row r="666" spans="3:3" x14ac:dyDescent="0.2">
      <c r="C666" s="291"/>
    </row>
    <row r="667" spans="3:3" x14ac:dyDescent="0.2">
      <c r="C667" s="291"/>
    </row>
    <row r="668" spans="3:3" x14ac:dyDescent="0.2">
      <c r="C668" s="291"/>
    </row>
    <row r="669" spans="3:3" x14ac:dyDescent="0.2">
      <c r="C669" s="291"/>
    </row>
    <row r="670" spans="3:3" x14ac:dyDescent="0.2">
      <c r="C670" s="291"/>
    </row>
    <row r="671" spans="3:3" x14ac:dyDescent="0.2">
      <c r="C671" s="291"/>
    </row>
    <row r="672" spans="3:3" x14ac:dyDescent="0.2">
      <c r="C672" s="291"/>
    </row>
    <row r="673" spans="3:3" x14ac:dyDescent="0.2">
      <c r="C673" s="291"/>
    </row>
    <row r="674" spans="3:3" x14ac:dyDescent="0.2">
      <c r="C674" s="291"/>
    </row>
    <row r="675" spans="3:3" x14ac:dyDescent="0.2">
      <c r="C675" s="291"/>
    </row>
    <row r="676" spans="3:3" x14ac:dyDescent="0.2">
      <c r="C676" s="291"/>
    </row>
    <row r="677" spans="3:3" x14ac:dyDescent="0.2">
      <c r="C677" s="291"/>
    </row>
    <row r="678" spans="3:3" x14ac:dyDescent="0.2">
      <c r="C678" s="291"/>
    </row>
    <row r="679" spans="3:3" x14ac:dyDescent="0.2">
      <c r="C679" s="291"/>
    </row>
    <row r="680" spans="3:3" x14ac:dyDescent="0.2">
      <c r="C680" s="291"/>
    </row>
    <row r="681" spans="3:3" x14ac:dyDescent="0.2">
      <c r="C681" s="291"/>
    </row>
    <row r="682" spans="3:3" x14ac:dyDescent="0.2">
      <c r="C682" s="291"/>
    </row>
    <row r="683" spans="3:3" x14ac:dyDescent="0.2">
      <c r="C683" s="291"/>
    </row>
    <row r="684" spans="3:3" x14ac:dyDescent="0.2">
      <c r="C684" s="291"/>
    </row>
    <row r="685" spans="3:3" x14ac:dyDescent="0.2">
      <c r="C685" s="291"/>
    </row>
    <row r="686" spans="3:3" x14ac:dyDescent="0.2">
      <c r="C686" s="291"/>
    </row>
    <row r="687" spans="3:3" x14ac:dyDescent="0.2">
      <c r="C687" s="291"/>
    </row>
    <row r="688" spans="3:3" x14ac:dyDescent="0.2">
      <c r="C688" s="291"/>
    </row>
    <row r="689" spans="3:3" x14ac:dyDescent="0.2">
      <c r="C689" s="291"/>
    </row>
    <row r="690" spans="3:3" x14ac:dyDescent="0.2">
      <c r="C690" s="291"/>
    </row>
    <row r="691" spans="3:3" x14ac:dyDescent="0.2">
      <c r="C691" s="291"/>
    </row>
    <row r="692" spans="3:3" x14ac:dyDescent="0.2">
      <c r="C692" s="291"/>
    </row>
    <row r="693" spans="3:3" x14ac:dyDescent="0.2">
      <c r="C693" s="291"/>
    </row>
    <row r="694" spans="3:3" x14ac:dyDescent="0.2">
      <c r="C694" s="291"/>
    </row>
    <row r="695" spans="3:3" x14ac:dyDescent="0.2">
      <c r="C695" s="291"/>
    </row>
    <row r="696" spans="3:3" x14ac:dyDescent="0.2">
      <c r="C696" s="291"/>
    </row>
    <row r="697" spans="3:3" x14ac:dyDescent="0.2">
      <c r="C697" s="291"/>
    </row>
    <row r="698" spans="3:3" x14ac:dyDescent="0.2">
      <c r="C698" s="291"/>
    </row>
    <row r="699" spans="3:3" x14ac:dyDescent="0.2">
      <c r="C699" s="291"/>
    </row>
    <row r="700" spans="3:3" x14ac:dyDescent="0.2">
      <c r="C700" s="291"/>
    </row>
    <row r="701" spans="3:3" x14ac:dyDescent="0.2">
      <c r="C701" s="291"/>
    </row>
    <row r="702" spans="3:3" x14ac:dyDescent="0.2">
      <c r="C702" s="291"/>
    </row>
    <row r="703" spans="3:3" x14ac:dyDescent="0.2">
      <c r="C703" s="291"/>
    </row>
    <row r="704" spans="3:3" x14ac:dyDescent="0.2">
      <c r="C704" s="291"/>
    </row>
    <row r="705" spans="3:3" x14ac:dyDescent="0.2">
      <c r="C705" s="291"/>
    </row>
    <row r="706" spans="3:3" x14ac:dyDescent="0.2">
      <c r="C706" s="291"/>
    </row>
    <row r="707" spans="3:3" x14ac:dyDescent="0.2">
      <c r="C707" s="291"/>
    </row>
    <row r="708" spans="3:3" x14ac:dyDescent="0.2">
      <c r="C708" s="291"/>
    </row>
    <row r="709" spans="3:3" x14ac:dyDescent="0.2">
      <c r="C709" s="291"/>
    </row>
    <row r="710" spans="3:3" x14ac:dyDescent="0.2">
      <c r="C710" s="291"/>
    </row>
    <row r="711" spans="3:3" x14ac:dyDescent="0.2">
      <c r="C711" s="291"/>
    </row>
    <row r="712" spans="3:3" x14ac:dyDescent="0.2">
      <c r="C712" s="291"/>
    </row>
    <row r="713" spans="3:3" x14ac:dyDescent="0.2">
      <c r="C713" s="291"/>
    </row>
    <row r="714" spans="3:3" x14ac:dyDescent="0.2">
      <c r="C714" s="291"/>
    </row>
    <row r="715" spans="3:3" x14ac:dyDescent="0.2">
      <c r="C715" s="291"/>
    </row>
    <row r="716" spans="3:3" x14ac:dyDescent="0.2">
      <c r="C716" s="291"/>
    </row>
    <row r="717" spans="3:3" x14ac:dyDescent="0.2">
      <c r="C717" s="291"/>
    </row>
    <row r="718" spans="3:3" x14ac:dyDescent="0.2">
      <c r="C718" s="291"/>
    </row>
    <row r="719" spans="3:3" x14ac:dyDescent="0.2">
      <c r="C719" s="291"/>
    </row>
    <row r="720" spans="3:3" x14ac:dyDescent="0.2">
      <c r="C720" s="291"/>
    </row>
    <row r="721" spans="3:3" x14ac:dyDescent="0.2">
      <c r="C721" s="291"/>
    </row>
    <row r="722" spans="3:3" x14ac:dyDescent="0.2">
      <c r="C722" s="291"/>
    </row>
    <row r="723" spans="3:3" x14ac:dyDescent="0.2">
      <c r="C723" s="291"/>
    </row>
    <row r="724" spans="3:3" x14ac:dyDescent="0.2">
      <c r="C724" s="291"/>
    </row>
    <row r="725" spans="3:3" x14ac:dyDescent="0.2">
      <c r="C725" s="291"/>
    </row>
    <row r="726" spans="3:3" x14ac:dyDescent="0.2">
      <c r="C726" s="291"/>
    </row>
    <row r="727" spans="3:3" x14ac:dyDescent="0.2">
      <c r="C727" s="291"/>
    </row>
    <row r="728" spans="3:3" x14ac:dyDescent="0.2">
      <c r="C728" s="291"/>
    </row>
    <row r="729" spans="3:3" x14ac:dyDescent="0.2">
      <c r="C729" s="291"/>
    </row>
    <row r="730" spans="3:3" x14ac:dyDescent="0.2">
      <c r="C730" s="291"/>
    </row>
    <row r="731" spans="3:3" x14ac:dyDescent="0.2">
      <c r="C731" s="291"/>
    </row>
    <row r="732" spans="3:3" x14ac:dyDescent="0.2">
      <c r="C732" s="291"/>
    </row>
    <row r="733" spans="3:3" x14ac:dyDescent="0.2">
      <c r="C733" s="291"/>
    </row>
    <row r="734" spans="3:3" x14ac:dyDescent="0.2">
      <c r="C734" s="291"/>
    </row>
    <row r="735" spans="3:3" x14ac:dyDescent="0.2">
      <c r="C735" s="291"/>
    </row>
    <row r="736" spans="3:3" x14ac:dyDescent="0.2">
      <c r="C736" s="291"/>
    </row>
    <row r="737" spans="3:3" x14ac:dyDescent="0.2">
      <c r="C737" s="291"/>
    </row>
    <row r="738" spans="3:3" x14ac:dyDescent="0.2">
      <c r="C738" s="291"/>
    </row>
    <row r="739" spans="3:3" x14ac:dyDescent="0.2">
      <c r="C739" s="291"/>
    </row>
    <row r="740" spans="3:3" x14ac:dyDescent="0.2">
      <c r="C740" s="291"/>
    </row>
    <row r="741" spans="3:3" x14ac:dyDescent="0.2">
      <c r="C741" s="291"/>
    </row>
    <row r="742" spans="3:3" x14ac:dyDescent="0.2">
      <c r="C742" s="291"/>
    </row>
    <row r="743" spans="3:3" x14ac:dyDescent="0.2">
      <c r="C743" s="291"/>
    </row>
    <row r="744" spans="3:3" x14ac:dyDescent="0.2">
      <c r="C744" s="291"/>
    </row>
    <row r="745" spans="3:3" x14ac:dyDescent="0.2">
      <c r="C745" s="291"/>
    </row>
    <row r="746" spans="3:3" x14ac:dyDescent="0.2">
      <c r="C746" s="291"/>
    </row>
    <row r="747" spans="3:3" x14ac:dyDescent="0.2">
      <c r="C747" s="291"/>
    </row>
    <row r="748" spans="3:3" x14ac:dyDescent="0.2">
      <c r="C748" s="291"/>
    </row>
    <row r="749" spans="3:3" x14ac:dyDescent="0.2">
      <c r="C749" s="291"/>
    </row>
    <row r="750" spans="3:3" x14ac:dyDescent="0.2">
      <c r="C750" s="291"/>
    </row>
    <row r="751" spans="3:3" x14ac:dyDescent="0.2">
      <c r="C751" s="291"/>
    </row>
    <row r="752" spans="3:3" x14ac:dyDescent="0.2">
      <c r="C752" s="291"/>
    </row>
    <row r="753" spans="3:3" x14ac:dyDescent="0.2">
      <c r="C753" s="291"/>
    </row>
    <row r="754" spans="3:3" x14ac:dyDescent="0.2">
      <c r="C754" s="291"/>
    </row>
    <row r="755" spans="3:3" x14ac:dyDescent="0.2">
      <c r="C755" s="291"/>
    </row>
    <row r="756" spans="3:3" x14ac:dyDescent="0.2">
      <c r="C756" s="291"/>
    </row>
    <row r="757" spans="3:3" x14ac:dyDescent="0.2">
      <c r="C757" s="291"/>
    </row>
    <row r="758" spans="3:3" x14ac:dyDescent="0.2">
      <c r="C758" s="291"/>
    </row>
    <row r="759" spans="3:3" x14ac:dyDescent="0.2">
      <c r="C759" s="291"/>
    </row>
    <row r="760" spans="3:3" x14ac:dyDescent="0.2">
      <c r="C760" s="291"/>
    </row>
    <row r="761" spans="3:3" x14ac:dyDescent="0.2">
      <c r="C761" s="291"/>
    </row>
    <row r="762" spans="3:3" x14ac:dyDescent="0.2">
      <c r="C762" s="291"/>
    </row>
    <row r="763" spans="3:3" x14ac:dyDescent="0.2">
      <c r="C763" s="291"/>
    </row>
    <row r="764" spans="3:3" x14ac:dyDescent="0.2">
      <c r="C764" s="291"/>
    </row>
    <row r="765" spans="3:3" x14ac:dyDescent="0.2">
      <c r="C765" s="291"/>
    </row>
    <row r="766" spans="3:3" x14ac:dyDescent="0.2">
      <c r="C766" s="291"/>
    </row>
    <row r="767" spans="3:3" x14ac:dyDescent="0.2">
      <c r="C767" s="291"/>
    </row>
    <row r="768" spans="3:3" x14ac:dyDescent="0.2">
      <c r="C768" s="291"/>
    </row>
    <row r="769" spans="3:3" x14ac:dyDescent="0.2">
      <c r="C769" s="291"/>
    </row>
    <row r="770" spans="3:3" x14ac:dyDescent="0.2">
      <c r="C770" s="291"/>
    </row>
    <row r="771" spans="3:3" x14ac:dyDescent="0.2">
      <c r="C771" s="291"/>
    </row>
    <row r="772" spans="3:3" x14ac:dyDescent="0.2">
      <c r="C772" s="291"/>
    </row>
    <row r="773" spans="3:3" x14ac:dyDescent="0.2">
      <c r="C773" s="291"/>
    </row>
    <row r="774" spans="3:3" x14ac:dyDescent="0.2">
      <c r="C774" s="291"/>
    </row>
    <row r="775" spans="3:3" x14ac:dyDescent="0.2">
      <c r="C775" s="291"/>
    </row>
    <row r="776" spans="3:3" x14ac:dyDescent="0.2">
      <c r="C776" s="291"/>
    </row>
    <row r="777" spans="3:3" x14ac:dyDescent="0.2">
      <c r="C777" s="291"/>
    </row>
    <row r="778" spans="3:3" x14ac:dyDescent="0.2">
      <c r="C778" s="291"/>
    </row>
    <row r="779" spans="3:3" x14ac:dyDescent="0.2">
      <c r="C779" s="291"/>
    </row>
    <row r="780" spans="3:3" x14ac:dyDescent="0.2">
      <c r="C780" s="291"/>
    </row>
    <row r="781" spans="3:3" x14ac:dyDescent="0.2">
      <c r="C781" s="291"/>
    </row>
    <row r="782" spans="3:3" x14ac:dyDescent="0.2">
      <c r="C782" s="291"/>
    </row>
    <row r="783" spans="3:3" x14ac:dyDescent="0.2">
      <c r="C783" s="291"/>
    </row>
    <row r="784" spans="3:3" x14ac:dyDescent="0.2">
      <c r="C784" s="291"/>
    </row>
    <row r="785" spans="3:3" x14ac:dyDescent="0.2">
      <c r="C785" s="291"/>
    </row>
    <row r="786" spans="3:3" x14ac:dyDescent="0.2">
      <c r="C786" s="291"/>
    </row>
    <row r="787" spans="3:3" x14ac:dyDescent="0.2">
      <c r="C787" s="291"/>
    </row>
    <row r="788" spans="3:3" x14ac:dyDescent="0.2">
      <c r="C788" s="291"/>
    </row>
    <row r="789" spans="3:3" x14ac:dyDescent="0.2">
      <c r="C789" s="291"/>
    </row>
    <row r="790" spans="3:3" x14ac:dyDescent="0.2">
      <c r="C790" s="291"/>
    </row>
    <row r="791" spans="3:3" x14ac:dyDescent="0.2">
      <c r="C791" s="291"/>
    </row>
    <row r="792" spans="3:3" x14ac:dyDescent="0.2">
      <c r="C792" s="291"/>
    </row>
    <row r="793" spans="3:3" x14ac:dyDescent="0.2">
      <c r="C793" s="291"/>
    </row>
    <row r="794" spans="3:3" x14ac:dyDescent="0.2">
      <c r="C794" s="291"/>
    </row>
    <row r="795" spans="3:3" x14ac:dyDescent="0.2">
      <c r="C795" s="291"/>
    </row>
    <row r="796" spans="3:3" x14ac:dyDescent="0.2">
      <c r="C796" s="291"/>
    </row>
    <row r="797" spans="3:3" x14ac:dyDescent="0.2">
      <c r="C797" s="291"/>
    </row>
    <row r="798" spans="3:3" x14ac:dyDescent="0.2">
      <c r="C798" s="291"/>
    </row>
    <row r="799" spans="3:3" x14ac:dyDescent="0.2">
      <c r="C799" s="291"/>
    </row>
    <row r="800" spans="3:3" x14ac:dyDescent="0.2">
      <c r="C800" s="291"/>
    </row>
    <row r="801" spans="3:3" x14ac:dyDescent="0.2">
      <c r="C801" s="291"/>
    </row>
    <row r="802" spans="3:3" x14ac:dyDescent="0.2">
      <c r="C802" s="291"/>
    </row>
    <row r="803" spans="3:3" x14ac:dyDescent="0.2">
      <c r="C803" s="291"/>
    </row>
    <row r="804" spans="3:3" x14ac:dyDescent="0.2">
      <c r="C804" s="291"/>
    </row>
    <row r="805" spans="3:3" x14ac:dyDescent="0.2">
      <c r="C805" s="291"/>
    </row>
    <row r="806" spans="3:3" x14ac:dyDescent="0.2">
      <c r="C806" s="291"/>
    </row>
    <row r="807" spans="3:3" x14ac:dyDescent="0.2">
      <c r="C807" s="291"/>
    </row>
    <row r="808" spans="3:3" x14ac:dyDescent="0.2">
      <c r="C808" s="291"/>
    </row>
    <row r="809" spans="3:3" x14ac:dyDescent="0.2">
      <c r="C809" s="291"/>
    </row>
    <row r="810" spans="3:3" x14ac:dyDescent="0.2">
      <c r="C810" s="291"/>
    </row>
    <row r="811" spans="3:3" x14ac:dyDescent="0.2">
      <c r="C811" s="291"/>
    </row>
    <row r="812" spans="3:3" x14ac:dyDescent="0.2">
      <c r="C812" s="291"/>
    </row>
    <row r="813" spans="3:3" x14ac:dyDescent="0.2">
      <c r="C813" s="291"/>
    </row>
    <row r="814" spans="3:3" x14ac:dyDescent="0.2">
      <c r="C814" s="291"/>
    </row>
    <row r="815" spans="3:3" x14ac:dyDescent="0.2">
      <c r="C815" s="291"/>
    </row>
    <row r="816" spans="3:3" x14ac:dyDescent="0.2">
      <c r="C816" s="291"/>
    </row>
    <row r="817" spans="3:3" x14ac:dyDescent="0.2">
      <c r="C817" s="291"/>
    </row>
    <row r="818" spans="3:3" x14ac:dyDescent="0.2">
      <c r="C818" s="291"/>
    </row>
    <row r="819" spans="3:3" x14ac:dyDescent="0.2">
      <c r="C819" s="291"/>
    </row>
    <row r="820" spans="3:3" x14ac:dyDescent="0.2">
      <c r="C820" s="291"/>
    </row>
    <row r="821" spans="3:3" x14ac:dyDescent="0.2">
      <c r="C821" s="291"/>
    </row>
    <row r="822" spans="3:3" x14ac:dyDescent="0.2">
      <c r="C822" s="291"/>
    </row>
    <row r="823" spans="3:3" x14ac:dyDescent="0.2">
      <c r="C823" s="291"/>
    </row>
    <row r="824" spans="3:3" x14ac:dyDescent="0.2">
      <c r="C824" s="291"/>
    </row>
    <row r="825" spans="3:3" x14ac:dyDescent="0.2">
      <c r="C825" s="291"/>
    </row>
    <row r="826" spans="3:3" x14ac:dyDescent="0.2">
      <c r="C826" s="291"/>
    </row>
    <row r="827" spans="3:3" x14ac:dyDescent="0.2">
      <c r="C827" s="291"/>
    </row>
    <row r="828" spans="3:3" x14ac:dyDescent="0.2">
      <c r="C828" s="291"/>
    </row>
    <row r="829" spans="3:3" x14ac:dyDescent="0.2">
      <c r="C829" s="291"/>
    </row>
    <row r="830" spans="3:3" x14ac:dyDescent="0.2">
      <c r="C830" s="291"/>
    </row>
    <row r="831" spans="3:3" x14ac:dyDescent="0.2">
      <c r="C831" s="291"/>
    </row>
    <row r="832" spans="3:3" x14ac:dyDescent="0.2">
      <c r="C832" s="291"/>
    </row>
    <row r="833" spans="3:3" x14ac:dyDescent="0.2">
      <c r="C833" s="291"/>
    </row>
    <row r="834" spans="3:3" x14ac:dyDescent="0.2">
      <c r="C834" s="291"/>
    </row>
    <row r="835" spans="3:3" x14ac:dyDescent="0.2">
      <c r="C835" s="291"/>
    </row>
    <row r="836" spans="3:3" x14ac:dyDescent="0.2">
      <c r="C836" s="291"/>
    </row>
    <row r="837" spans="3:3" x14ac:dyDescent="0.2">
      <c r="C837" s="291"/>
    </row>
    <row r="838" spans="3:3" x14ac:dyDescent="0.2">
      <c r="C838" s="291"/>
    </row>
    <row r="839" spans="3:3" x14ac:dyDescent="0.2">
      <c r="C839" s="291"/>
    </row>
    <row r="840" spans="3:3" x14ac:dyDescent="0.2">
      <c r="C840" s="291"/>
    </row>
    <row r="841" spans="3:3" x14ac:dyDescent="0.2">
      <c r="C841" s="291"/>
    </row>
    <row r="842" spans="3:3" x14ac:dyDescent="0.2">
      <c r="C842" s="291"/>
    </row>
    <row r="843" spans="3:3" x14ac:dyDescent="0.2">
      <c r="C843" s="291"/>
    </row>
    <row r="844" spans="3:3" x14ac:dyDescent="0.2">
      <c r="C844" s="291"/>
    </row>
    <row r="845" spans="3:3" x14ac:dyDescent="0.2">
      <c r="C845" s="291"/>
    </row>
    <row r="846" spans="3:3" x14ac:dyDescent="0.2">
      <c r="C846" s="291"/>
    </row>
    <row r="847" spans="3:3" x14ac:dyDescent="0.2">
      <c r="C847" s="291"/>
    </row>
    <row r="848" spans="3:3" x14ac:dyDescent="0.2">
      <c r="C848" s="291"/>
    </row>
    <row r="849" spans="3:3" x14ac:dyDescent="0.2">
      <c r="C849" s="291"/>
    </row>
    <row r="850" spans="3:3" x14ac:dyDescent="0.2">
      <c r="C850" s="291"/>
    </row>
    <row r="851" spans="3:3" x14ac:dyDescent="0.2">
      <c r="C851" s="291"/>
    </row>
    <row r="852" spans="3:3" x14ac:dyDescent="0.2">
      <c r="C852" s="291"/>
    </row>
    <row r="853" spans="3:3" x14ac:dyDescent="0.2">
      <c r="C853" s="291"/>
    </row>
    <row r="854" spans="3:3" x14ac:dyDescent="0.2">
      <c r="C854" s="291"/>
    </row>
    <row r="855" spans="3:3" x14ac:dyDescent="0.2">
      <c r="C855" s="291"/>
    </row>
    <row r="856" spans="3:3" x14ac:dyDescent="0.2">
      <c r="C856" s="291"/>
    </row>
    <row r="857" spans="3:3" x14ac:dyDescent="0.2">
      <c r="C857" s="291"/>
    </row>
    <row r="858" spans="3:3" x14ac:dyDescent="0.2">
      <c r="C858" s="291"/>
    </row>
    <row r="859" spans="3:3" x14ac:dyDescent="0.2">
      <c r="C859" s="291"/>
    </row>
    <row r="860" spans="3:3" x14ac:dyDescent="0.2">
      <c r="C860" s="291"/>
    </row>
    <row r="861" spans="3:3" x14ac:dyDescent="0.2">
      <c r="C861" s="291"/>
    </row>
    <row r="862" spans="3:3" x14ac:dyDescent="0.2">
      <c r="C862" s="291"/>
    </row>
    <row r="863" spans="3:3" x14ac:dyDescent="0.2">
      <c r="C863" s="291"/>
    </row>
    <row r="864" spans="3:3" x14ac:dyDescent="0.2">
      <c r="C864" s="291"/>
    </row>
    <row r="865" spans="3:3" x14ac:dyDescent="0.2">
      <c r="C865" s="291"/>
    </row>
    <row r="866" spans="3:3" x14ac:dyDescent="0.2">
      <c r="C866" s="291"/>
    </row>
    <row r="867" spans="3:3" x14ac:dyDescent="0.2">
      <c r="C867" s="291"/>
    </row>
    <row r="868" spans="3:3" x14ac:dyDescent="0.2">
      <c r="C868" s="291"/>
    </row>
    <row r="869" spans="3:3" x14ac:dyDescent="0.2">
      <c r="C869" s="291"/>
    </row>
    <row r="870" spans="3:3" x14ac:dyDescent="0.2">
      <c r="C870" s="291"/>
    </row>
    <row r="871" spans="3:3" x14ac:dyDescent="0.2">
      <c r="C871" s="291"/>
    </row>
    <row r="872" spans="3:3" x14ac:dyDescent="0.2">
      <c r="C872" s="291"/>
    </row>
    <row r="873" spans="3:3" x14ac:dyDescent="0.2">
      <c r="C873" s="291"/>
    </row>
    <row r="874" spans="3:3" x14ac:dyDescent="0.2">
      <c r="C874" s="291"/>
    </row>
    <row r="875" spans="3:3" x14ac:dyDescent="0.2">
      <c r="C875" s="291"/>
    </row>
    <row r="876" spans="3:3" x14ac:dyDescent="0.2">
      <c r="C876" s="291"/>
    </row>
    <row r="877" spans="3:3" x14ac:dyDescent="0.2">
      <c r="C877" s="291"/>
    </row>
    <row r="878" spans="3:3" x14ac:dyDescent="0.2">
      <c r="C878" s="291"/>
    </row>
    <row r="879" spans="3:3" x14ac:dyDescent="0.2">
      <c r="C879" s="291"/>
    </row>
    <row r="880" spans="3:3" x14ac:dyDescent="0.2">
      <c r="C880" s="291"/>
    </row>
    <row r="881" spans="3:3" x14ac:dyDescent="0.2">
      <c r="C881" s="291"/>
    </row>
    <row r="882" spans="3:3" x14ac:dyDescent="0.2">
      <c r="C882" s="291"/>
    </row>
    <row r="883" spans="3:3" x14ac:dyDescent="0.2">
      <c r="C883" s="291"/>
    </row>
    <row r="884" spans="3:3" x14ac:dyDescent="0.2">
      <c r="C884" s="291"/>
    </row>
    <row r="885" spans="3:3" x14ac:dyDescent="0.2">
      <c r="C885" s="291"/>
    </row>
    <row r="886" spans="3:3" x14ac:dyDescent="0.2">
      <c r="C886" s="291"/>
    </row>
    <row r="887" spans="3:3" x14ac:dyDescent="0.2">
      <c r="C887" s="291"/>
    </row>
    <row r="888" spans="3:3" x14ac:dyDescent="0.2">
      <c r="C888" s="291"/>
    </row>
    <row r="889" spans="3:3" x14ac:dyDescent="0.2">
      <c r="C889" s="291"/>
    </row>
    <row r="890" spans="3:3" x14ac:dyDescent="0.2">
      <c r="C890" s="291"/>
    </row>
    <row r="891" spans="3:3" x14ac:dyDescent="0.2">
      <c r="C891" s="291"/>
    </row>
    <row r="892" spans="3:3" x14ac:dyDescent="0.2">
      <c r="C892" s="291"/>
    </row>
    <row r="893" spans="3:3" x14ac:dyDescent="0.2">
      <c r="C893" s="291"/>
    </row>
    <row r="894" spans="3:3" x14ac:dyDescent="0.2">
      <c r="C894" s="291"/>
    </row>
    <row r="895" spans="3:3" x14ac:dyDescent="0.2">
      <c r="C895" s="291"/>
    </row>
    <row r="896" spans="3:3" x14ac:dyDescent="0.2">
      <c r="C896" s="291"/>
    </row>
    <row r="897" spans="3:3" x14ac:dyDescent="0.2">
      <c r="C897" s="291"/>
    </row>
    <row r="898" spans="3:3" x14ac:dyDescent="0.2">
      <c r="C898" s="291"/>
    </row>
    <row r="899" spans="3:3" x14ac:dyDescent="0.2">
      <c r="C899" s="291"/>
    </row>
    <row r="900" spans="3:3" x14ac:dyDescent="0.2">
      <c r="C900" s="291"/>
    </row>
    <row r="901" spans="3:3" x14ac:dyDescent="0.2">
      <c r="C901" s="291"/>
    </row>
    <row r="902" spans="3:3" x14ac:dyDescent="0.2">
      <c r="C902" s="291"/>
    </row>
    <row r="903" spans="3:3" x14ac:dyDescent="0.2">
      <c r="C903" s="291"/>
    </row>
    <row r="904" spans="3:3" x14ac:dyDescent="0.2">
      <c r="C904" s="291"/>
    </row>
    <row r="905" spans="3:3" x14ac:dyDescent="0.2">
      <c r="C905" s="291"/>
    </row>
    <row r="906" spans="3:3" x14ac:dyDescent="0.2">
      <c r="C906" s="291"/>
    </row>
    <row r="907" spans="3:3" x14ac:dyDescent="0.2">
      <c r="C907" s="291"/>
    </row>
    <row r="908" spans="3:3" x14ac:dyDescent="0.2">
      <c r="C908" s="291"/>
    </row>
    <row r="909" spans="3:3" x14ac:dyDescent="0.2">
      <c r="C909" s="291"/>
    </row>
    <row r="910" spans="3:3" x14ac:dyDescent="0.2">
      <c r="C910" s="291"/>
    </row>
    <row r="911" spans="3:3" x14ac:dyDescent="0.2">
      <c r="C911" s="291"/>
    </row>
    <row r="912" spans="3:3" x14ac:dyDescent="0.2">
      <c r="C912" s="291"/>
    </row>
    <row r="913" spans="3:3" x14ac:dyDescent="0.2">
      <c r="C913" s="291"/>
    </row>
    <row r="914" spans="3:3" x14ac:dyDescent="0.2">
      <c r="C914" s="291"/>
    </row>
    <row r="915" spans="3:3" x14ac:dyDescent="0.2">
      <c r="C915" s="291"/>
    </row>
    <row r="916" spans="3:3" x14ac:dyDescent="0.2">
      <c r="C916" s="291"/>
    </row>
    <row r="917" spans="3:3" x14ac:dyDescent="0.2">
      <c r="C917" s="291"/>
    </row>
    <row r="918" spans="3:3" x14ac:dyDescent="0.2">
      <c r="C918" s="291"/>
    </row>
    <row r="919" spans="3:3" x14ac:dyDescent="0.2">
      <c r="C919" s="291"/>
    </row>
    <row r="920" spans="3:3" x14ac:dyDescent="0.2">
      <c r="C920" s="291"/>
    </row>
    <row r="921" spans="3:3" x14ac:dyDescent="0.2">
      <c r="C921" s="291"/>
    </row>
    <row r="922" spans="3:3" x14ac:dyDescent="0.2">
      <c r="C922" s="291"/>
    </row>
    <row r="923" spans="3:3" x14ac:dyDescent="0.2">
      <c r="C923" s="291"/>
    </row>
    <row r="924" spans="3:3" x14ac:dyDescent="0.2">
      <c r="C924" s="291"/>
    </row>
    <row r="925" spans="3:3" x14ac:dyDescent="0.2">
      <c r="C925" s="291"/>
    </row>
    <row r="926" spans="3:3" x14ac:dyDescent="0.2">
      <c r="C926" s="291"/>
    </row>
    <row r="927" spans="3:3" x14ac:dyDescent="0.2">
      <c r="C927" s="291"/>
    </row>
    <row r="928" spans="3:3" x14ac:dyDescent="0.2">
      <c r="C928" s="291"/>
    </row>
    <row r="929" spans="3:3" x14ac:dyDescent="0.2">
      <c r="C929" s="291"/>
    </row>
    <row r="930" spans="3:3" x14ac:dyDescent="0.2">
      <c r="C930" s="291"/>
    </row>
    <row r="931" spans="3:3" x14ac:dyDescent="0.2">
      <c r="C931" s="291"/>
    </row>
    <row r="932" spans="3:3" x14ac:dyDescent="0.2">
      <c r="C932" s="291"/>
    </row>
    <row r="933" spans="3:3" x14ac:dyDescent="0.2">
      <c r="C933" s="291"/>
    </row>
    <row r="934" spans="3:3" x14ac:dyDescent="0.2">
      <c r="C934" s="291"/>
    </row>
    <row r="935" spans="3:3" x14ac:dyDescent="0.2">
      <c r="C935" s="291"/>
    </row>
    <row r="936" spans="3:3" x14ac:dyDescent="0.2">
      <c r="C936" s="291"/>
    </row>
    <row r="937" spans="3:3" x14ac:dyDescent="0.2">
      <c r="C937" s="291"/>
    </row>
    <row r="938" spans="3:3" x14ac:dyDescent="0.2">
      <c r="C938" s="291"/>
    </row>
    <row r="939" spans="3:3" x14ac:dyDescent="0.2">
      <c r="C939" s="291"/>
    </row>
    <row r="940" spans="3:3" x14ac:dyDescent="0.2">
      <c r="C940" s="291"/>
    </row>
    <row r="941" spans="3:3" x14ac:dyDescent="0.2">
      <c r="C941" s="291"/>
    </row>
    <row r="942" spans="3:3" x14ac:dyDescent="0.2">
      <c r="C942" s="291"/>
    </row>
    <row r="943" spans="3:3" x14ac:dyDescent="0.2">
      <c r="C943" s="291"/>
    </row>
    <row r="944" spans="3:3" x14ac:dyDescent="0.2">
      <c r="C944" s="291"/>
    </row>
    <row r="945" spans="3:3" x14ac:dyDescent="0.2">
      <c r="C945" s="291"/>
    </row>
    <row r="946" spans="3:3" x14ac:dyDescent="0.2">
      <c r="C946" s="291"/>
    </row>
    <row r="947" spans="3:3" x14ac:dyDescent="0.2">
      <c r="C947" s="291"/>
    </row>
    <row r="948" spans="3:3" x14ac:dyDescent="0.2">
      <c r="C948" s="291"/>
    </row>
    <row r="949" spans="3:3" x14ac:dyDescent="0.2">
      <c r="C949" s="291"/>
    </row>
    <row r="950" spans="3:3" x14ac:dyDescent="0.2">
      <c r="C950" s="291"/>
    </row>
    <row r="951" spans="3:3" x14ac:dyDescent="0.2">
      <c r="C951" s="291"/>
    </row>
    <row r="952" spans="3:3" x14ac:dyDescent="0.2">
      <c r="C952" s="291"/>
    </row>
    <row r="953" spans="3:3" x14ac:dyDescent="0.2">
      <c r="C953" s="291"/>
    </row>
    <row r="954" spans="3:3" x14ac:dyDescent="0.2">
      <c r="C954" s="291"/>
    </row>
    <row r="955" spans="3:3" x14ac:dyDescent="0.2">
      <c r="C955" s="291"/>
    </row>
    <row r="956" spans="3:3" x14ac:dyDescent="0.2">
      <c r="C956" s="291"/>
    </row>
    <row r="957" spans="3:3" x14ac:dyDescent="0.2">
      <c r="C957" s="291"/>
    </row>
    <row r="958" spans="3:3" x14ac:dyDescent="0.2">
      <c r="C958" s="291"/>
    </row>
    <row r="959" spans="3:3" x14ac:dyDescent="0.2">
      <c r="C959" s="291"/>
    </row>
    <row r="960" spans="3:3" x14ac:dyDescent="0.2">
      <c r="C960" s="291"/>
    </row>
    <row r="961" spans="3:3" x14ac:dyDescent="0.2">
      <c r="C961" s="291"/>
    </row>
    <row r="962" spans="3:3" x14ac:dyDescent="0.2">
      <c r="C962" s="291"/>
    </row>
    <row r="963" spans="3:3" x14ac:dyDescent="0.2">
      <c r="C963" s="291"/>
    </row>
    <row r="964" spans="3:3" x14ac:dyDescent="0.2">
      <c r="C964" s="291"/>
    </row>
    <row r="965" spans="3:3" x14ac:dyDescent="0.2">
      <c r="C965" s="291"/>
    </row>
    <row r="966" spans="3:3" x14ac:dyDescent="0.2">
      <c r="C966" s="291"/>
    </row>
    <row r="967" spans="3:3" x14ac:dyDescent="0.2">
      <c r="C967" s="291"/>
    </row>
    <row r="968" spans="3:3" x14ac:dyDescent="0.2">
      <c r="C968" s="291"/>
    </row>
    <row r="969" spans="3:3" x14ac:dyDescent="0.2">
      <c r="C969" s="291"/>
    </row>
    <row r="970" spans="3:3" x14ac:dyDescent="0.2">
      <c r="C970" s="291"/>
    </row>
    <row r="971" spans="3:3" x14ac:dyDescent="0.2">
      <c r="C971" s="291"/>
    </row>
    <row r="972" spans="3:3" x14ac:dyDescent="0.2">
      <c r="C972" s="291"/>
    </row>
    <row r="973" spans="3:3" x14ac:dyDescent="0.2">
      <c r="C973" s="291"/>
    </row>
    <row r="974" spans="3:3" x14ac:dyDescent="0.2">
      <c r="C974" s="291"/>
    </row>
    <row r="975" spans="3:3" x14ac:dyDescent="0.2">
      <c r="C975" s="291"/>
    </row>
    <row r="976" spans="3:3" x14ac:dyDescent="0.2">
      <c r="C976" s="291"/>
    </row>
    <row r="977" spans="3:3" x14ac:dyDescent="0.2">
      <c r="C977" s="291"/>
    </row>
    <row r="978" spans="3:3" x14ac:dyDescent="0.2">
      <c r="C978" s="291"/>
    </row>
    <row r="979" spans="3:3" x14ac:dyDescent="0.2">
      <c r="C979" s="291"/>
    </row>
    <row r="980" spans="3:3" x14ac:dyDescent="0.2">
      <c r="C980" s="291"/>
    </row>
    <row r="981" spans="3:3" x14ac:dyDescent="0.2">
      <c r="C981" s="291"/>
    </row>
    <row r="982" spans="3:3" x14ac:dyDescent="0.2">
      <c r="C982" s="291"/>
    </row>
    <row r="983" spans="3:3" x14ac:dyDescent="0.2">
      <c r="C983" s="291"/>
    </row>
    <row r="984" spans="3:3" x14ac:dyDescent="0.2">
      <c r="C984" s="291"/>
    </row>
    <row r="985" spans="3:3" x14ac:dyDescent="0.2">
      <c r="C985" s="291"/>
    </row>
    <row r="986" spans="3:3" x14ac:dyDescent="0.2">
      <c r="C986" s="291"/>
    </row>
    <row r="987" spans="3:3" x14ac:dyDescent="0.2">
      <c r="C987" s="291"/>
    </row>
    <row r="988" spans="3:3" x14ac:dyDescent="0.2">
      <c r="C988" s="291"/>
    </row>
    <row r="989" spans="3:3" x14ac:dyDescent="0.2">
      <c r="C989" s="291"/>
    </row>
    <row r="990" spans="3:3" x14ac:dyDescent="0.2">
      <c r="C990" s="291"/>
    </row>
    <row r="991" spans="3:3" x14ac:dyDescent="0.2">
      <c r="C991" s="291"/>
    </row>
    <row r="992" spans="3:3" x14ac:dyDescent="0.2">
      <c r="C992" s="291"/>
    </row>
    <row r="993" spans="3:3" x14ac:dyDescent="0.2">
      <c r="C993" s="291"/>
    </row>
    <row r="994" spans="3:3" x14ac:dyDescent="0.2">
      <c r="C994" s="291"/>
    </row>
    <row r="995" spans="3:3" x14ac:dyDescent="0.2">
      <c r="C995" s="291"/>
    </row>
    <row r="996" spans="3:3" x14ac:dyDescent="0.2">
      <c r="C996" s="291"/>
    </row>
    <row r="997" spans="3:3" x14ac:dyDescent="0.2">
      <c r="C997" s="291"/>
    </row>
    <row r="998" spans="3:3" x14ac:dyDescent="0.2">
      <c r="C998" s="291"/>
    </row>
    <row r="999" spans="3:3" x14ac:dyDescent="0.2">
      <c r="C999" s="291"/>
    </row>
    <row r="1000" spans="3:3" x14ac:dyDescent="0.2">
      <c r="C1000" s="291"/>
    </row>
    <row r="1001" spans="3:3" x14ac:dyDescent="0.2">
      <c r="C1001" s="291"/>
    </row>
    <row r="1002" spans="3:3" x14ac:dyDescent="0.2">
      <c r="C1002" s="291"/>
    </row>
    <row r="1003" spans="3:3" x14ac:dyDescent="0.2">
      <c r="C1003" s="291"/>
    </row>
    <row r="1004" spans="3:3" x14ac:dyDescent="0.2">
      <c r="C1004" s="291"/>
    </row>
    <row r="1005" spans="3:3" x14ac:dyDescent="0.2">
      <c r="C1005" s="291"/>
    </row>
    <row r="1006" spans="3:3" x14ac:dyDescent="0.2">
      <c r="C1006" s="291"/>
    </row>
    <row r="1007" spans="3:3" x14ac:dyDescent="0.2">
      <c r="C1007" s="291"/>
    </row>
    <row r="1008" spans="3:3" x14ac:dyDescent="0.2">
      <c r="C1008" s="291"/>
    </row>
    <row r="1009" spans="3:3" x14ac:dyDescent="0.2">
      <c r="C1009" s="291"/>
    </row>
    <row r="1010" spans="3:3" x14ac:dyDescent="0.2">
      <c r="C1010" s="291"/>
    </row>
    <row r="1011" spans="3:3" x14ac:dyDescent="0.2">
      <c r="C1011" s="291"/>
    </row>
    <row r="1012" spans="3:3" x14ac:dyDescent="0.2">
      <c r="C1012" s="291"/>
    </row>
    <row r="1013" spans="3:3" x14ac:dyDescent="0.2">
      <c r="C1013" s="291"/>
    </row>
    <row r="1014" spans="3:3" x14ac:dyDescent="0.2">
      <c r="C1014" s="291"/>
    </row>
    <row r="1015" spans="3:3" x14ac:dyDescent="0.2">
      <c r="C1015" s="291"/>
    </row>
    <row r="1016" spans="3:3" x14ac:dyDescent="0.2">
      <c r="C1016" s="291"/>
    </row>
    <row r="1017" spans="3:3" x14ac:dyDescent="0.2">
      <c r="C1017" s="291"/>
    </row>
    <row r="1018" spans="3:3" x14ac:dyDescent="0.2">
      <c r="C1018" s="291"/>
    </row>
    <row r="1019" spans="3:3" x14ac:dyDescent="0.2">
      <c r="C1019" s="291"/>
    </row>
    <row r="1020" spans="3:3" x14ac:dyDescent="0.2">
      <c r="C1020" s="291"/>
    </row>
    <row r="1021" spans="3:3" x14ac:dyDescent="0.2">
      <c r="C1021" s="291"/>
    </row>
    <row r="1022" spans="3:3" x14ac:dyDescent="0.2">
      <c r="C1022" s="291"/>
    </row>
    <row r="1023" spans="3:3" x14ac:dyDescent="0.2">
      <c r="C1023" s="291"/>
    </row>
    <row r="1024" spans="3:3" x14ac:dyDescent="0.2">
      <c r="C1024" s="291"/>
    </row>
    <row r="1025" spans="3:3" x14ac:dyDescent="0.2">
      <c r="C1025" s="291"/>
    </row>
    <row r="1026" spans="3:3" x14ac:dyDescent="0.2">
      <c r="C1026" s="291"/>
    </row>
    <row r="1027" spans="3:3" x14ac:dyDescent="0.2">
      <c r="C1027" s="291"/>
    </row>
    <row r="1028" spans="3:3" x14ac:dyDescent="0.2">
      <c r="C1028" s="291"/>
    </row>
    <row r="1029" spans="3:3" x14ac:dyDescent="0.2">
      <c r="C1029" s="291"/>
    </row>
    <row r="1030" spans="3:3" x14ac:dyDescent="0.2">
      <c r="C1030" s="291"/>
    </row>
    <row r="1031" spans="3:3" x14ac:dyDescent="0.2">
      <c r="C1031" s="291"/>
    </row>
    <row r="1032" spans="3:3" x14ac:dyDescent="0.2">
      <c r="C1032" s="291"/>
    </row>
    <row r="1033" spans="3:3" x14ac:dyDescent="0.2">
      <c r="C1033" s="291"/>
    </row>
    <row r="1034" spans="3:3" x14ac:dyDescent="0.2">
      <c r="C1034" s="291"/>
    </row>
    <row r="1035" spans="3:3" x14ac:dyDescent="0.2">
      <c r="C1035" s="291"/>
    </row>
    <row r="1036" spans="3:3" x14ac:dyDescent="0.2">
      <c r="C1036" s="291"/>
    </row>
    <row r="1037" spans="3:3" x14ac:dyDescent="0.2">
      <c r="C1037" s="291"/>
    </row>
    <row r="1038" spans="3:3" x14ac:dyDescent="0.2">
      <c r="C1038" s="291"/>
    </row>
    <row r="1039" spans="3:3" x14ac:dyDescent="0.2">
      <c r="C1039" s="291"/>
    </row>
    <row r="1040" spans="3:3" x14ac:dyDescent="0.2">
      <c r="C1040" s="291"/>
    </row>
    <row r="1041" spans="3:3" x14ac:dyDescent="0.2">
      <c r="C1041" s="291"/>
    </row>
    <row r="1042" spans="3:3" x14ac:dyDescent="0.2">
      <c r="C1042" s="291"/>
    </row>
    <row r="1043" spans="3:3" x14ac:dyDescent="0.2">
      <c r="C1043" s="291"/>
    </row>
    <row r="1044" spans="3:3" x14ac:dyDescent="0.2">
      <c r="C1044" s="291"/>
    </row>
    <row r="1045" spans="3:3" x14ac:dyDescent="0.2">
      <c r="C1045" s="291"/>
    </row>
    <row r="1046" spans="3:3" x14ac:dyDescent="0.2">
      <c r="C1046" s="291"/>
    </row>
    <row r="1047" spans="3:3" x14ac:dyDescent="0.2">
      <c r="C1047" s="291"/>
    </row>
    <row r="1048" spans="3:3" x14ac:dyDescent="0.2">
      <c r="C1048" s="291"/>
    </row>
    <row r="1049" spans="3:3" x14ac:dyDescent="0.2">
      <c r="C1049" s="291"/>
    </row>
    <row r="1050" spans="3:3" x14ac:dyDescent="0.2">
      <c r="C1050" s="291"/>
    </row>
    <row r="1051" spans="3:3" x14ac:dyDescent="0.2">
      <c r="C1051" s="291"/>
    </row>
    <row r="1052" spans="3:3" x14ac:dyDescent="0.2">
      <c r="C1052" s="291"/>
    </row>
    <row r="1053" spans="3:3" x14ac:dyDescent="0.2">
      <c r="C1053" s="291"/>
    </row>
    <row r="1054" spans="3:3" x14ac:dyDescent="0.2">
      <c r="C1054" s="291"/>
    </row>
    <row r="1055" spans="3:3" x14ac:dyDescent="0.2">
      <c r="C1055" s="291"/>
    </row>
    <row r="1056" spans="3:3" x14ac:dyDescent="0.2">
      <c r="C1056" s="291"/>
    </row>
    <row r="1057" spans="3:3" x14ac:dyDescent="0.2">
      <c r="C1057" s="291"/>
    </row>
    <row r="1058" spans="3:3" x14ac:dyDescent="0.2">
      <c r="C1058" s="291"/>
    </row>
    <row r="1059" spans="3:3" x14ac:dyDescent="0.2">
      <c r="C1059" s="291"/>
    </row>
    <row r="1060" spans="3:3" x14ac:dyDescent="0.2">
      <c r="C1060" s="291"/>
    </row>
    <row r="1061" spans="3:3" x14ac:dyDescent="0.2">
      <c r="C1061" s="291"/>
    </row>
    <row r="1062" spans="3:3" x14ac:dyDescent="0.2">
      <c r="C1062" s="291"/>
    </row>
    <row r="1063" spans="3:3" x14ac:dyDescent="0.2">
      <c r="C1063" s="291"/>
    </row>
    <row r="1064" spans="3:3" x14ac:dyDescent="0.2">
      <c r="C1064" s="291"/>
    </row>
    <row r="1065" spans="3:3" x14ac:dyDescent="0.2">
      <c r="C1065" s="291"/>
    </row>
    <row r="1066" spans="3:3" x14ac:dyDescent="0.2">
      <c r="C1066" s="291"/>
    </row>
    <row r="1067" spans="3:3" x14ac:dyDescent="0.2">
      <c r="C1067" s="291"/>
    </row>
    <row r="1068" spans="3:3" x14ac:dyDescent="0.2">
      <c r="C1068" s="291"/>
    </row>
    <row r="1069" spans="3:3" x14ac:dyDescent="0.2">
      <c r="C1069" s="291"/>
    </row>
    <row r="1070" spans="3:3" x14ac:dyDescent="0.2">
      <c r="C1070" s="291"/>
    </row>
    <row r="1071" spans="3:3" x14ac:dyDescent="0.2">
      <c r="C1071" s="291"/>
    </row>
    <row r="1072" spans="3:3" x14ac:dyDescent="0.2">
      <c r="C1072" s="291"/>
    </row>
    <row r="1073" spans="3:3" x14ac:dyDescent="0.2">
      <c r="C1073" s="291"/>
    </row>
    <row r="1074" spans="3:3" x14ac:dyDescent="0.2">
      <c r="C1074" s="291"/>
    </row>
    <row r="1075" spans="3:3" x14ac:dyDescent="0.2">
      <c r="C1075" s="291"/>
    </row>
    <row r="1076" spans="3:3" x14ac:dyDescent="0.2">
      <c r="C1076" s="291"/>
    </row>
    <row r="1077" spans="3:3" x14ac:dyDescent="0.2">
      <c r="C1077" s="291"/>
    </row>
    <row r="1078" spans="3:3" x14ac:dyDescent="0.2">
      <c r="C1078" s="291"/>
    </row>
    <row r="1079" spans="3:3" x14ac:dyDescent="0.2">
      <c r="C1079" s="291"/>
    </row>
    <row r="1080" spans="3:3" x14ac:dyDescent="0.2">
      <c r="C1080" s="291"/>
    </row>
    <row r="1081" spans="3:3" x14ac:dyDescent="0.2">
      <c r="C1081" s="291"/>
    </row>
    <row r="1082" spans="3:3" x14ac:dyDescent="0.2">
      <c r="C1082" s="291"/>
    </row>
    <row r="1083" spans="3:3" x14ac:dyDescent="0.2">
      <c r="C1083" s="291"/>
    </row>
    <row r="1084" spans="3:3" x14ac:dyDescent="0.2">
      <c r="C1084" s="291"/>
    </row>
    <row r="1085" spans="3:3" x14ac:dyDescent="0.2">
      <c r="C1085" s="291"/>
    </row>
    <row r="1086" spans="3:3" x14ac:dyDescent="0.2">
      <c r="C1086" s="291"/>
    </row>
    <row r="1087" spans="3:3" x14ac:dyDescent="0.2">
      <c r="C1087" s="291"/>
    </row>
    <row r="1088" spans="3:3" x14ac:dyDescent="0.2">
      <c r="C1088" s="291"/>
    </row>
    <row r="1089" spans="3:3" x14ac:dyDescent="0.2">
      <c r="C1089" s="291"/>
    </row>
    <row r="1090" spans="3:3" x14ac:dyDescent="0.2">
      <c r="C1090" s="291"/>
    </row>
    <row r="1091" spans="3:3" x14ac:dyDescent="0.2">
      <c r="C1091" s="291"/>
    </row>
    <row r="1092" spans="3:3" x14ac:dyDescent="0.2">
      <c r="C1092" s="291"/>
    </row>
    <row r="1093" spans="3:3" x14ac:dyDescent="0.2">
      <c r="C1093" s="291"/>
    </row>
    <row r="1094" spans="3:3" x14ac:dyDescent="0.2">
      <c r="C1094" s="291"/>
    </row>
    <row r="1095" spans="3:3" x14ac:dyDescent="0.2">
      <c r="C1095" s="291"/>
    </row>
    <row r="1096" spans="3:3" x14ac:dyDescent="0.2">
      <c r="C1096" s="291"/>
    </row>
    <row r="1097" spans="3:3" x14ac:dyDescent="0.2">
      <c r="C1097" s="291"/>
    </row>
    <row r="1098" spans="3:3" x14ac:dyDescent="0.2">
      <c r="C1098" s="291"/>
    </row>
    <row r="1099" spans="3:3" x14ac:dyDescent="0.2">
      <c r="C1099" s="291"/>
    </row>
    <row r="1100" spans="3:3" x14ac:dyDescent="0.2">
      <c r="C1100" s="291"/>
    </row>
    <row r="1101" spans="3:3" x14ac:dyDescent="0.2">
      <c r="C1101" s="291"/>
    </row>
    <row r="1102" spans="3:3" x14ac:dyDescent="0.2">
      <c r="C1102" s="291"/>
    </row>
    <row r="1103" spans="3:3" x14ac:dyDescent="0.2">
      <c r="C1103" s="291"/>
    </row>
    <row r="1104" spans="3:3" x14ac:dyDescent="0.2">
      <c r="C1104" s="291"/>
    </row>
    <row r="1105" spans="3:3" x14ac:dyDescent="0.2">
      <c r="C1105" s="291"/>
    </row>
    <row r="1106" spans="3:3" x14ac:dyDescent="0.2">
      <c r="C1106" s="291"/>
    </row>
    <row r="1107" spans="3:3" x14ac:dyDescent="0.2">
      <c r="C1107" s="291"/>
    </row>
    <row r="1108" spans="3:3" x14ac:dyDescent="0.2">
      <c r="C1108" s="291"/>
    </row>
    <row r="1109" spans="3:3" x14ac:dyDescent="0.2">
      <c r="C1109" s="291"/>
    </row>
    <row r="1110" spans="3:3" x14ac:dyDescent="0.2">
      <c r="C1110" s="291"/>
    </row>
    <row r="1111" spans="3:3" x14ac:dyDescent="0.2">
      <c r="C1111" s="291"/>
    </row>
    <row r="1112" spans="3:3" x14ac:dyDescent="0.2">
      <c r="C1112" s="291"/>
    </row>
    <row r="1113" spans="3:3" x14ac:dyDescent="0.2">
      <c r="C1113" s="291"/>
    </row>
    <row r="1114" spans="3:3" x14ac:dyDescent="0.2">
      <c r="C1114" s="291"/>
    </row>
    <row r="1115" spans="3:3" x14ac:dyDescent="0.2">
      <c r="C1115" s="291"/>
    </row>
    <row r="1116" spans="3:3" x14ac:dyDescent="0.2">
      <c r="C1116" s="291"/>
    </row>
    <row r="1117" spans="3:3" x14ac:dyDescent="0.2">
      <c r="C1117" s="291"/>
    </row>
    <row r="1118" spans="3:3" x14ac:dyDescent="0.2">
      <c r="C1118" s="291"/>
    </row>
    <row r="1119" spans="3:3" x14ac:dyDescent="0.2">
      <c r="C1119" s="291"/>
    </row>
    <row r="1120" spans="3:3" x14ac:dyDescent="0.2">
      <c r="C1120" s="291"/>
    </row>
    <row r="1121" spans="3:3" x14ac:dyDescent="0.2">
      <c r="C1121" s="291"/>
    </row>
    <row r="1122" spans="3:3" x14ac:dyDescent="0.2">
      <c r="C1122" s="291"/>
    </row>
  </sheetData>
  <printOptions horizontalCentered="1"/>
  <pageMargins left="0.39370078740157483" right="0.39370078740157483" top="0.98425196850393704" bottom="0.98425196850393704" header="0.51181102362204722" footer="0.51181102362204722"/>
  <pageSetup paperSize="9" scale="57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992"/>
  <sheetViews>
    <sheetView workbookViewId="0">
      <selection activeCell="L14" sqref="L14"/>
    </sheetView>
  </sheetViews>
  <sheetFormatPr defaultRowHeight="10.5" x14ac:dyDescent="0.2"/>
  <cols>
    <col min="1" max="1" width="44.85546875" style="248" customWidth="1"/>
    <col min="2" max="7" width="14.7109375" style="117" customWidth="1"/>
    <col min="8" max="8" width="14.7109375" style="270" customWidth="1"/>
    <col min="9" max="9" width="3.7109375" style="117" customWidth="1"/>
    <col min="10" max="10" width="11.7109375" style="117" customWidth="1"/>
    <col min="11" max="11" width="10.85546875" style="117" customWidth="1"/>
    <col min="12" max="16384" width="9.140625" style="117"/>
  </cols>
  <sheetData>
    <row r="2" spans="1:11" ht="24.95" customHeight="1" x14ac:dyDescent="0.2">
      <c r="A2" s="365" t="s">
        <v>89</v>
      </c>
      <c r="B2" s="364" t="s">
        <v>325</v>
      </c>
      <c r="C2" s="363" t="s">
        <v>324</v>
      </c>
      <c r="D2" s="363" t="s">
        <v>323</v>
      </c>
      <c r="E2" s="363" t="s">
        <v>322</v>
      </c>
      <c r="F2" s="363" t="s">
        <v>321</v>
      </c>
      <c r="G2" s="363" t="s">
        <v>320</v>
      </c>
      <c r="H2" s="362" t="s">
        <v>83</v>
      </c>
    </row>
    <row r="3" spans="1:11" ht="20.100000000000001" customHeight="1" thickBot="1" x14ac:dyDescent="0.25">
      <c r="A3" s="361" t="s">
        <v>306</v>
      </c>
      <c r="B3" s="360"/>
      <c r="C3" s="360"/>
      <c r="D3" s="360"/>
      <c r="E3" s="360"/>
      <c r="F3" s="360"/>
      <c r="G3" s="360"/>
      <c r="H3" s="359"/>
    </row>
    <row r="4" spans="1:11" ht="20.100000000000001" customHeight="1" x14ac:dyDescent="0.2">
      <c r="A4" s="358" t="s">
        <v>305</v>
      </c>
      <c r="B4" s="357">
        <v>2558894</v>
      </c>
      <c r="C4" s="357">
        <v>0</v>
      </c>
      <c r="D4" s="357">
        <v>0</v>
      </c>
      <c r="E4" s="357">
        <v>0</v>
      </c>
      <c r="F4" s="357">
        <v>0</v>
      </c>
      <c r="G4" s="357">
        <v>3379239</v>
      </c>
      <c r="H4" s="356">
        <f t="shared" ref="H4:H9" si="0">SUM(B4:G4)</f>
        <v>5938133</v>
      </c>
      <c r="J4" s="348">
        <f>H4-'[1]skons bilans'!D3</f>
        <v>0</v>
      </c>
      <c r="K4" s="146"/>
    </row>
    <row r="5" spans="1:11" ht="20.100000000000001" customHeight="1" x14ac:dyDescent="0.2">
      <c r="A5" s="354" t="s">
        <v>152</v>
      </c>
      <c r="B5" s="353">
        <v>1462615</v>
      </c>
      <c r="C5" s="353">
        <v>131653</v>
      </c>
      <c r="D5" s="353">
        <v>119035</v>
      </c>
      <c r="E5" s="353">
        <v>10056</v>
      </c>
      <c r="F5" s="353">
        <v>0</v>
      </c>
      <c r="G5" s="353">
        <v>173975</v>
      </c>
      <c r="H5" s="352">
        <f t="shared" si="0"/>
        <v>1897334</v>
      </c>
      <c r="J5" s="348">
        <f>H5-'[1]skons bilans'!D4</f>
        <v>0</v>
      </c>
      <c r="K5" s="146"/>
    </row>
    <row r="6" spans="1:11" ht="20.100000000000001" customHeight="1" x14ac:dyDescent="0.2">
      <c r="A6" s="355" t="s">
        <v>319</v>
      </c>
      <c r="B6" s="353">
        <v>11839915</v>
      </c>
      <c r="C6" s="353">
        <v>407071</v>
      </c>
      <c r="D6" s="353">
        <v>4500509</v>
      </c>
      <c r="E6" s="353">
        <v>13445724</v>
      </c>
      <c r="F6" s="353">
        <v>895046</v>
      </c>
      <c r="G6" s="353">
        <v>206225</v>
      </c>
      <c r="H6" s="352">
        <f t="shared" si="0"/>
        <v>31294490</v>
      </c>
      <c r="J6" s="348"/>
      <c r="K6" s="146"/>
    </row>
    <row r="7" spans="1:11" ht="20.100000000000001" customHeight="1" x14ac:dyDescent="0.2">
      <c r="A7" s="354" t="s">
        <v>318</v>
      </c>
      <c r="B7" s="353">
        <v>57686531</v>
      </c>
      <c r="C7" s="353">
        <v>12893190</v>
      </c>
      <c r="D7" s="353">
        <v>3907016</v>
      </c>
      <c r="E7" s="353">
        <v>3464555</v>
      </c>
      <c r="F7" s="353">
        <v>239563</v>
      </c>
      <c r="G7" s="353">
        <v>242691</v>
      </c>
      <c r="H7" s="352">
        <f t="shared" si="0"/>
        <v>78433546</v>
      </c>
      <c r="J7" s="348">
        <f>H7-'[1]skons bilans'!D7</f>
        <v>0</v>
      </c>
      <c r="K7" s="146"/>
    </row>
    <row r="8" spans="1:11" ht="20.100000000000001" customHeight="1" thickBot="1" x14ac:dyDescent="0.25">
      <c r="A8" s="351" t="s">
        <v>317</v>
      </c>
      <c r="B8" s="350">
        <v>738581</v>
      </c>
      <c r="C8" s="350">
        <v>653572</v>
      </c>
      <c r="D8" s="350">
        <v>1190512</v>
      </c>
      <c r="E8" s="350">
        <v>680643</v>
      </c>
      <c r="F8" s="350">
        <v>101110</v>
      </c>
      <c r="G8" s="350">
        <v>956102</v>
      </c>
      <c r="H8" s="349">
        <f t="shared" si="0"/>
        <v>4320520</v>
      </c>
      <c r="J8" s="348">
        <f>H8-'[1]skons bilans'!D16-'[1]skons bilans'!D6</f>
        <v>0</v>
      </c>
      <c r="K8" s="146"/>
    </row>
    <row r="9" spans="1:11" ht="20.100000000000001" customHeight="1" thickBot="1" x14ac:dyDescent="0.25">
      <c r="A9" s="31" t="s">
        <v>295</v>
      </c>
      <c r="B9" s="343">
        <f t="shared" ref="B9:G9" si="1">SUM(B4:B8)</f>
        <v>74286536</v>
      </c>
      <c r="C9" s="343">
        <f t="shared" si="1"/>
        <v>14085486</v>
      </c>
      <c r="D9" s="343">
        <f t="shared" si="1"/>
        <v>9717072</v>
      </c>
      <c r="E9" s="343">
        <f t="shared" si="1"/>
        <v>17600978</v>
      </c>
      <c r="F9" s="343">
        <f t="shared" si="1"/>
        <v>1235719</v>
      </c>
      <c r="G9" s="343">
        <f t="shared" si="1"/>
        <v>4958232</v>
      </c>
      <c r="H9" s="342">
        <f t="shared" si="0"/>
        <v>121884023</v>
      </c>
      <c r="J9" s="348"/>
      <c r="K9" s="146"/>
    </row>
    <row r="10" spans="1:11" ht="20.100000000000001" customHeight="1" thickBot="1" x14ac:dyDescent="0.25">
      <c r="A10" s="361" t="s">
        <v>294</v>
      </c>
      <c r="B10" s="360"/>
      <c r="C10" s="360"/>
      <c r="D10" s="360"/>
      <c r="E10" s="360"/>
      <c r="F10" s="360"/>
      <c r="G10" s="360"/>
      <c r="H10" s="359"/>
      <c r="J10" s="348"/>
      <c r="K10" s="146"/>
    </row>
    <row r="11" spans="1:11" ht="20.100000000000001" customHeight="1" x14ac:dyDescent="0.2">
      <c r="A11" s="358" t="s">
        <v>293</v>
      </c>
      <c r="B11" s="357">
        <v>0</v>
      </c>
      <c r="C11" s="357">
        <v>0</v>
      </c>
      <c r="D11" s="357">
        <v>0</v>
      </c>
      <c r="E11" s="357">
        <v>0</v>
      </c>
      <c r="F11" s="357">
        <v>0</v>
      </c>
      <c r="G11" s="357">
        <v>0</v>
      </c>
      <c r="H11" s="356">
        <f t="shared" ref="H11:H17" si="2">SUM(B11:G11)</f>
        <v>0</v>
      </c>
      <c r="J11" s="348">
        <f>H11-'[1]skons bilans'!D21</f>
        <v>0</v>
      </c>
      <c r="K11" s="146"/>
    </row>
    <row r="12" spans="1:11" ht="20.100000000000001" customHeight="1" x14ac:dyDescent="0.2">
      <c r="A12" s="355" t="s">
        <v>292</v>
      </c>
      <c r="B12" s="353">
        <v>5604991</v>
      </c>
      <c r="C12" s="353">
        <v>6390976</v>
      </c>
      <c r="D12" s="353">
        <v>21310</v>
      </c>
      <c r="E12" s="353">
        <v>0</v>
      </c>
      <c r="F12" s="353">
        <v>0</v>
      </c>
      <c r="G12" s="353">
        <v>2054</v>
      </c>
      <c r="H12" s="352">
        <f t="shared" si="2"/>
        <v>12019331</v>
      </c>
      <c r="J12" s="348">
        <f>H12-'[1]skons bilans'!D22</f>
        <v>0</v>
      </c>
      <c r="K12" s="146"/>
    </row>
    <row r="13" spans="1:11" ht="20.100000000000001" customHeight="1" x14ac:dyDescent="0.2">
      <c r="A13" s="354" t="s">
        <v>290</v>
      </c>
      <c r="B13" s="353">
        <v>64014736</v>
      </c>
      <c r="C13" s="353">
        <v>9217228</v>
      </c>
      <c r="D13" s="353">
        <v>6566507</v>
      </c>
      <c r="E13" s="353">
        <v>1028305</v>
      </c>
      <c r="F13" s="353">
        <v>196722</v>
      </c>
      <c r="G13" s="353">
        <v>117368</v>
      </c>
      <c r="H13" s="352">
        <f t="shared" si="2"/>
        <v>81140866</v>
      </c>
      <c r="J13" s="348">
        <f>H13-'[1]skons bilans'!D24</f>
        <v>0</v>
      </c>
      <c r="K13" s="146"/>
    </row>
    <row r="14" spans="1:11" ht="20.100000000000001" customHeight="1" x14ac:dyDescent="0.2">
      <c r="A14" s="355" t="s">
        <v>289</v>
      </c>
      <c r="B14" s="353">
        <v>809068</v>
      </c>
      <c r="C14" s="353">
        <v>1350802</v>
      </c>
      <c r="D14" s="353">
        <v>1402511</v>
      </c>
      <c r="E14" s="353">
        <v>2952326</v>
      </c>
      <c r="F14" s="353">
        <v>2431488</v>
      </c>
      <c r="G14" s="353">
        <v>0</v>
      </c>
      <c r="H14" s="352">
        <f t="shared" si="2"/>
        <v>8946195</v>
      </c>
      <c r="J14" s="348">
        <f>H14-'[1]skons bilans'!D25</f>
        <v>0</v>
      </c>
      <c r="K14" s="146"/>
    </row>
    <row r="15" spans="1:11" ht="20.100000000000001" customHeight="1" x14ac:dyDescent="0.2">
      <c r="A15" s="354" t="s">
        <v>284</v>
      </c>
      <c r="B15" s="353">
        <v>1435282</v>
      </c>
      <c r="C15" s="353">
        <v>1891372</v>
      </c>
      <c r="D15" s="353">
        <v>500661</v>
      </c>
      <c r="E15" s="353">
        <v>0</v>
      </c>
      <c r="F15" s="353">
        <v>0</v>
      </c>
      <c r="G15" s="353">
        <v>0</v>
      </c>
      <c r="H15" s="352">
        <f t="shared" si="2"/>
        <v>3827315</v>
      </c>
      <c r="J15" s="348">
        <f>H15-'[1]skons bilans'!D32</f>
        <v>0</v>
      </c>
      <c r="K15" s="146"/>
    </row>
    <row r="16" spans="1:11" ht="20.100000000000001" customHeight="1" thickBot="1" x14ac:dyDescent="0.25">
      <c r="A16" s="351" t="s">
        <v>316</v>
      </c>
      <c r="B16" s="350">
        <v>607593</v>
      </c>
      <c r="C16" s="350">
        <v>670412</v>
      </c>
      <c r="D16" s="350">
        <v>1223740</v>
      </c>
      <c r="E16" s="350">
        <v>618912</v>
      </c>
      <c r="F16" s="350">
        <v>86002</v>
      </c>
      <c r="G16" s="350">
        <v>1731070</v>
      </c>
      <c r="H16" s="349">
        <f t="shared" si="2"/>
        <v>4937729</v>
      </c>
      <c r="J16" s="348">
        <f>H16-'[1]skons bilans'!D28-'[1]skons bilans'!D23</f>
        <v>0</v>
      </c>
      <c r="K16" s="146"/>
    </row>
    <row r="17" spans="1:11" ht="20.100000000000001" customHeight="1" thickBot="1" x14ac:dyDescent="0.25">
      <c r="A17" s="31" t="s">
        <v>315</v>
      </c>
      <c r="B17" s="343">
        <f t="shared" ref="B17:G17" si="3">SUM(B11:B16)</f>
        <v>72471670</v>
      </c>
      <c r="C17" s="343">
        <f t="shared" si="3"/>
        <v>19520790</v>
      </c>
      <c r="D17" s="343">
        <f t="shared" si="3"/>
        <v>9714729</v>
      </c>
      <c r="E17" s="343">
        <f t="shared" si="3"/>
        <v>4599543</v>
      </c>
      <c r="F17" s="343">
        <f t="shared" si="3"/>
        <v>2714212</v>
      </c>
      <c r="G17" s="343">
        <f t="shared" si="3"/>
        <v>1850492</v>
      </c>
      <c r="H17" s="342">
        <f t="shared" si="2"/>
        <v>110871436</v>
      </c>
      <c r="J17" s="348"/>
      <c r="K17" s="146"/>
    </row>
    <row r="18" spans="1:11" ht="9.9499999999999993" customHeight="1" thickBot="1" x14ac:dyDescent="0.25">
      <c r="A18" s="347"/>
      <c r="B18" s="345"/>
      <c r="C18" s="346"/>
      <c r="D18" s="345"/>
      <c r="E18" s="345"/>
      <c r="F18" s="345"/>
      <c r="G18" s="345"/>
      <c r="H18" s="344"/>
    </row>
    <row r="19" spans="1:11" ht="20.100000000000001" customHeight="1" thickBot="1" x14ac:dyDescent="0.25">
      <c r="A19" s="31" t="s">
        <v>314</v>
      </c>
      <c r="B19" s="343">
        <f>B9-B17</f>
        <v>1814866</v>
      </c>
      <c r="C19" s="343">
        <f>C9-C17</f>
        <v>-5435304</v>
      </c>
      <c r="D19" s="343">
        <f>D9-D17</f>
        <v>2343</v>
      </c>
      <c r="E19" s="343">
        <f>E9-E17</f>
        <v>13001435</v>
      </c>
      <c r="F19" s="342">
        <f>F9-F17</f>
        <v>-1478493</v>
      </c>
      <c r="G19" s="341"/>
      <c r="H19" s="340"/>
    </row>
    <row r="22" spans="1:11" ht="25.5" customHeight="1" x14ac:dyDescent="0.2">
      <c r="A22" s="365" t="s">
        <v>88</v>
      </c>
      <c r="B22" s="364" t="s">
        <v>325</v>
      </c>
      <c r="C22" s="363" t="s">
        <v>324</v>
      </c>
      <c r="D22" s="363" t="s">
        <v>323</v>
      </c>
      <c r="E22" s="363" t="s">
        <v>322</v>
      </c>
      <c r="F22" s="363" t="s">
        <v>321</v>
      </c>
      <c r="G22" s="363" t="s">
        <v>320</v>
      </c>
      <c r="H22" s="362" t="s">
        <v>83</v>
      </c>
    </row>
    <row r="23" spans="1:11" ht="20.100000000000001" customHeight="1" thickBot="1" x14ac:dyDescent="0.25">
      <c r="A23" s="361" t="s">
        <v>306</v>
      </c>
      <c r="B23" s="360"/>
      <c r="C23" s="360"/>
      <c r="D23" s="360"/>
      <c r="E23" s="360"/>
      <c r="F23" s="360"/>
      <c r="G23" s="360"/>
      <c r="H23" s="359"/>
    </row>
    <row r="24" spans="1:11" ht="20.100000000000001" customHeight="1" x14ac:dyDescent="0.2">
      <c r="A24" s="358" t="s">
        <v>305</v>
      </c>
      <c r="B24" s="357">
        <v>2124756</v>
      </c>
      <c r="C24" s="357">
        <v>0</v>
      </c>
      <c r="D24" s="357">
        <v>0</v>
      </c>
      <c r="E24" s="357">
        <v>0</v>
      </c>
      <c r="F24" s="357">
        <v>0</v>
      </c>
      <c r="G24" s="357">
        <v>929793</v>
      </c>
      <c r="H24" s="356">
        <f t="shared" ref="H24:H29" si="4">SUM(B24:G24)</f>
        <v>3054549</v>
      </c>
      <c r="J24" s="348">
        <f>H24-'[1]skons bilans'!E3</f>
        <v>0</v>
      </c>
      <c r="K24" s="146"/>
    </row>
    <row r="25" spans="1:11" ht="20.100000000000001" customHeight="1" x14ac:dyDescent="0.2">
      <c r="A25" s="354" t="s">
        <v>152</v>
      </c>
      <c r="B25" s="353">
        <v>3088814</v>
      </c>
      <c r="C25" s="353">
        <v>74917</v>
      </c>
      <c r="D25" s="353">
        <v>164886</v>
      </c>
      <c r="E25" s="353">
        <v>380</v>
      </c>
      <c r="F25" s="353">
        <v>0</v>
      </c>
      <c r="G25" s="353">
        <v>422418</v>
      </c>
      <c r="H25" s="352">
        <f t="shared" si="4"/>
        <v>3751415</v>
      </c>
      <c r="J25" s="348">
        <f>H25-'[1]skons bilans'!E4</f>
        <v>0</v>
      </c>
      <c r="K25" s="146"/>
    </row>
    <row r="26" spans="1:11" ht="20.100000000000001" customHeight="1" x14ac:dyDescent="0.2">
      <c r="A26" s="355" t="s">
        <v>319</v>
      </c>
      <c r="B26" s="353">
        <v>10385364</v>
      </c>
      <c r="C26" s="353">
        <v>210285</v>
      </c>
      <c r="D26" s="353">
        <v>4985791</v>
      </c>
      <c r="E26" s="353">
        <v>12826940</v>
      </c>
      <c r="F26" s="353">
        <v>173210</v>
      </c>
      <c r="G26" s="353">
        <v>260968</v>
      </c>
      <c r="H26" s="352">
        <f t="shared" si="4"/>
        <v>28842558</v>
      </c>
      <c r="J26" s="348"/>
      <c r="K26" s="146"/>
    </row>
    <row r="27" spans="1:11" ht="20.100000000000001" customHeight="1" x14ac:dyDescent="0.2">
      <c r="A27" s="354" t="s">
        <v>318</v>
      </c>
      <c r="B27" s="353">
        <v>58298128</v>
      </c>
      <c r="C27" s="353">
        <v>9212909</v>
      </c>
      <c r="D27" s="353">
        <v>3293937</v>
      </c>
      <c r="E27" s="353">
        <v>2613027</v>
      </c>
      <c r="F27" s="353">
        <v>25505</v>
      </c>
      <c r="G27" s="353">
        <v>1138844</v>
      </c>
      <c r="H27" s="352">
        <f t="shared" si="4"/>
        <v>74582350</v>
      </c>
      <c r="J27" s="348">
        <f>H27-'[1]skons bilans'!E7</f>
        <v>0</v>
      </c>
      <c r="K27" s="146"/>
    </row>
    <row r="28" spans="1:11" ht="20.100000000000001" customHeight="1" thickBot="1" x14ac:dyDescent="0.25">
      <c r="A28" s="351" t="s">
        <v>317</v>
      </c>
      <c r="B28" s="350">
        <v>778870</v>
      </c>
      <c r="C28" s="350">
        <v>863502</v>
      </c>
      <c r="D28" s="350">
        <v>2047725</v>
      </c>
      <c r="E28" s="350">
        <v>992435</v>
      </c>
      <c r="F28" s="350">
        <v>94510</v>
      </c>
      <c r="G28" s="350">
        <v>883439</v>
      </c>
      <c r="H28" s="349">
        <f t="shared" si="4"/>
        <v>5660481</v>
      </c>
      <c r="J28" s="348">
        <f>H28-'[1]skons bilans'!E16-'[1]skons bilans'!E6</f>
        <v>0</v>
      </c>
      <c r="K28" s="146"/>
    </row>
    <row r="29" spans="1:11" ht="20.100000000000001" customHeight="1" thickBot="1" x14ac:dyDescent="0.25">
      <c r="A29" s="31" t="s">
        <v>295</v>
      </c>
      <c r="B29" s="343">
        <f t="shared" ref="B29:G29" si="5">SUM(B24:B28)</f>
        <v>74675932</v>
      </c>
      <c r="C29" s="343">
        <f t="shared" si="5"/>
        <v>10361613</v>
      </c>
      <c r="D29" s="343">
        <f t="shared" si="5"/>
        <v>10492339</v>
      </c>
      <c r="E29" s="343">
        <f t="shared" si="5"/>
        <v>16432782</v>
      </c>
      <c r="F29" s="343">
        <f t="shared" si="5"/>
        <v>293225</v>
      </c>
      <c r="G29" s="343">
        <f t="shared" si="5"/>
        <v>3635462</v>
      </c>
      <c r="H29" s="342">
        <f t="shared" si="4"/>
        <v>115891353</v>
      </c>
      <c r="J29" s="348"/>
      <c r="K29" s="146"/>
    </row>
    <row r="30" spans="1:11" ht="20.100000000000001" customHeight="1" thickBot="1" x14ac:dyDescent="0.25">
      <c r="A30" s="361" t="s">
        <v>294</v>
      </c>
      <c r="B30" s="360"/>
      <c r="C30" s="360"/>
      <c r="D30" s="360"/>
      <c r="E30" s="360"/>
      <c r="F30" s="360"/>
      <c r="G30" s="360"/>
      <c r="H30" s="359"/>
      <c r="J30" s="348"/>
      <c r="K30" s="146"/>
    </row>
    <row r="31" spans="1:11" ht="20.100000000000001" customHeight="1" x14ac:dyDescent="0.2">
      <c r="A31" s="358" t="s">
        <v>293</v>
      </c>
      <c r="B31" s="357">
        <v>0</v>
      </c>
      <c r="C31" s="357">
        <v>0</v>
      </c>
      <c r="D31" s="357">
        <v>0</v>
      </c>
      <c r="E31" s="357">
        <v>0</v>
      </c>
      <c r="F31" s="357">
        <v>0</v>
      </c>
      <c r="G31" s="357">
        <v>0</v>
      </c>
      <c r="H31" s="356">
        <f t="shared" ref="H31:H37" si="6">SUM(B31:G31)</f>
        <v>0</v>
      </c>
      <c r="J31" s="348">
        <f>H31-'[1]skons bilans'!E21</f>
        <v>0</v>
      </c>
      <c r="K31" s="146"/>
    </row>
    <row r="32" spans="1:11" ht="20.100000000000001" customHeight="1" x14ac:dyDescent="0.2">
      <c r="A32" s="355" t="s">
        <v>292</v>
      </c>
      <c r="B32" s="353">
        <v>7512690</v>
      </c>
      <c r="C32" s="353">
        <v>5858317</v>
      </c>
      <c r="D32" s="353">
        <v>10083</v>
      </c>
      <c r="E32" s="353">
        <v>0</v>
      </c>
      <c r="F32" s="353">
        <v>0</v>
      </c>
      <c r="G32" s="353">
        <v>2739</v>
      </c>
      <c r="H32" s="352">
        <f t="shared" si="6"/>
        <v>13383829</v>
      </c>
      <c r="J32" s="348">
        <f>H32-'[1]skons bilans'!E22</f>
        <v>0</v>
      </c>
      <c r="K32" s="146"/>
    </row>
    <row r="33" spans="1:11" ht="20.100000000000001" customHeight="1" x14ac:dyDescent="0.2">
      <c r="A33" s="354" t="s">
        <v>290</v>
      </c>
      <c r="B33" s="353">
        <v>58714053</v>
      </c>
      <c r="C33" s="353">
        <v>9319680</v>
      </c>
      <c r="D33" s="353">
        <v>3955680</v>
      </c>
      <c r="E33" s="353">
        <v>284873</v>
      </c>
      <c r="F33" s="353">
        <v>0</v>
      </c>
      <c r="G33" s="353">
        <v>148193</v>
      </c>
      <c r="H33" s="352">
        <f t="shared" si="6"/>
        <v>72422479</v>
      </c>
      <c r="J33" s="348">
        <f>H33-'[1]skons bilans'!E24</f>
        <v>0</v>
      </c>
      <c r="K33" s="146"/>
    </row>
    <row r="34" spans="1:11" ht="20.100000000000001" customHeight="1" x14ac:dyDescent="0.2">
      <c r="A34" s="355" t="s">
        <v>289</v>
      </c>
      <c r="B34" s="353">
        <v>1013216</v>
      </c>
      <c r="C34" s="353">
        <v>543244</v>
      </c>
      <c r="D34" s="353">
        <v>3704809</v>
      </c>
      <c r="E34" s="353">
        <v>2656217</v>
      </c>
      <c r="F34" s="353">
        <v>2424256</v>
      </c>
      <c r="G34" s="353">
        <v>0</v>
      </c>
      <c r="H34" s="352">
        <f t="shared" si="6"/>
        <v>10341742</v>
      </c>
      <c r="J34" s="348">
        <f>H34-'[1]skons bilans'!E25</f>
        <v>0</v>
      </c>
      <c r="K34" s="146"/>
    </row>
    <row r="35" spans="1:11" ht="20.100000000000001" customHeight="1" x14ac:dyDescent="0.2">
      <c r="A35" s="354" t="s">
        <v>284</v>
      </c>
      <c r="B35" s="353">
        <v>605518</v>
      </c>
      <c r="C35" s="353">
        <v>2270219</v>
      </c>
      <c r="D35" s="353">
        <v>1251987</v>
      </c>
      <c r="E35" s="353">
        <v>0</v>
      </c>
      <c r="F35" s="353">
        <v>0</v>
      </c>
      <c r="G35" s="353">
        <v>0</v>
      </c>
      <c r="H35" s="352">
        <f t="shared" si="6"/>
        <v>4127724</v>
      </c>
      <c r="J35" s="348">
        <f>H35-'[1]skons bilans'!E32</f>
        <v>0</v>
      </c>
      <c r="K35" s="146"/>
    </row>
    <row r="36" spans="1:11" ht="20.100000000000001" customHeight="1" thickBot="1" x14ac:dyDescent="0.25">
      <c r="A36" s="351" t="s">
        <v>316</v>
      </c>
      <c r="B36" s="350">
        <v>617056</v>
      </c>
      <c r="C36" s="350">
        <v>868643</v>
      </c>
      <c r="D36" s="350">
        <v>2088779</v>
      </c>
      <c r="E36" s="350">
        <v>922384</v>
      </c>
      <c r="F36" s="350">
        <v>79951</v>
      </c>
      <c r="G36" s="350">
        <v>1491897</v>
      </c>
      <c r="H36" s="349">
        <f t="shared" si="6"/>
        <v>6068710</v>
      </c>
      <c r="J36" s="348">
        <f>H36-'[1]skons bilans'!E28-'[1]skons bilans'!E23</f>
        <v>0</v>
      </c>
      <c r="K36" s="146"/>
    </row>
    <row r="37" spans="1:11" ht="20.100000000000001" customHeight="1" thickBot="1" x14ac:dyDescent="0.25">
      <c r="A37" s="31" t="s">
        <v>315</v>
      </c>
      <c r="B37" s="343">
        <f t="shared" ref="B37:G37" si="7">SUM(B31:B36)</f>
        <v>68462533</v>
      </c>
      <c r="C37" s="343">
        <f t="shared" si="7"/>
        <v>18860103</v>
      </c>
      <c r="D37" s="343">
        <f t="shared" si="7"/>
        <v>11011338</v>
      </c>
      <c r="E37" s="343">
        <f t="shared" si="7"/>
        <v>3863474</v>
      </c>
      <c r="F37" s="343">
        <f t="shared" si="7"/>
        <v>2504207</v>
      </c>
      <c r="G37" s="343">
        <f t="shared" si="7"/>
        <v>1642829</v>
      </c>
      <c r="H37" s="342">
        <f t="shared" si="6"/>
        <v>106344484</v>
      </c>
      <c r="J37" s="348"/>
      <c r="K37" s="146"/>
    </row>
    <row r="38" spans="1:11" ht="9.9499999999999993" customHeight="1" thickBot="1" x14ac:dyDescent="0.25">
      <c r="A38" s="347"/>
      <c r="B38" s="345"/>
      <c r="C38" s="346"/>
      <c r="D38" s="345"/>
      <c r="E38" s="345"/>
      <c r="F38" s="345"/>
      <c r="G38" s="345"/>
      <c r="H38" s="344"/>
    </row>
    <row r="39" spans="1:11" ht="20.100000000000001" customHeight="1" thickBot="1" x14ac:dyDescent="0.25">
      <c r="A39" s="31" t="s">
        <v>314</v>
      </c>
      <c r="B39" s="343">
        <f>B29-B37</f>
        <v>6213399</v>
      </c>
      <c r="C39" s="343">
        <f>C29-C37</f>
        <v>-8498490</v>
      </c>
      <c r="D39" s="343">
        <f>D29-D37</f>
        <v>-518999</v>
      </c>
      <c r="E39" s="343">
        <f>E29-E37</f>
        <v>12569308</v>
      </c>
      <c r="F39" s="342">
        <f>F29-F37</f>
        <v>-2210982</v>
      </c>
      <c r="G39" s="341"/>
      <c r="H39" s="340"/>
    </row>
    <row r="44" spans="1:11" x14ac:dyDescent="0.2">
      <c r="B44" s="338"/>
      <c r="C44" s="339"/>
      <c r="D44" s="338"/>
      <c r="E44" s="338"/>
      <c r="F44" s="338"/>
      <c r="G44" s="338"/>
      <c r="H44" s="337"/>
    </row>
    <row r="45" spans="1:11" x14ac:dyDescent="0.2">
      <c r="B45" s="338"/>
      <c r="C45" s="339"/>
      <c r="D45" s="338"/>
      <c r="E45" s="338"/>
      <c r="F45" s="338"/>
      <c r="G45" s="338"/>
      <c r="H45" s="337"/>
    </row>
    <row r="46" spans="1:11" x14ac:dyDescent="0.2">
      <c r="B46" s="338"/>
      <c r="C46" s="339"/>
      <c r="D46" s="338"/>
      <c r="E46" s="338"/>
      <c r="F46" s="338"/>
      <c r="G46" s="338"/>
      <c r="H46" s="337"/>
    </row>
    <row r="47" spans="1:11" x14ac:dyDescent="0.2">
      <c r="B47" s="338"/>
      <c r="C47" s="339"/>
      <c r="D47" s="338"/>
      <c r="E47" s="338"/>
      <c r="F47" s="338"/>
      <c r="G47" s="338"/>
      <c r="H47" s="337"/>
    </row>
    <row r="48" spans="1:11" x14ac:dyDescent="0.2">
      <c r="B48" s="338"/>
      <c r="C48" s="339"/>
      <c r="D48" s="338"/>
      <c r="E48" s="338"/>
      <c r="F48" s="338"/>
      <c r="G48" s="338"/>
      <c r="H48" s="337"/>
    </row>
    <row r="49" spans="2:8" x14ac:dyDescent="0.2">
      <c r="B49" s="338"/>
      <c r="C49" s="339"/>
      <c r="D49" s="338"/>
      <c r="E49" s="338"/>
      <c r="F49" s="338"/>
      <c r="G49" s="338"/>
      <c r="H49" s="337"/>
    </row>
    <row r="50" spans="2:8" x14ac:dyDescent="0.2">
      <c r="B50" s="338"/>
      <c r="C50" s="339"/>
      <c r="D50" s="338"/>
      <c r="E50" s="338"/>
      <c r="F50" s="338"/>
      <c r="G50" s="338"/>
      <c r="H50" s="337"/>
    </row>
    <row r="51" spans="2:8" x14ac:dyDescent="0.2">
      <c r="B51" s="338"/>
      <c r="C51" s="339"/>
      <c r="D51" s="338"/>
      <c r="E51" s="338"/>
      <c r="F51" s="338"/>
      <c r="G51" s="338"/>
      <c r="H51" s="337"/>
    </row>
    <row r="52" spans="2:8" x14ac:dyDescent="0.2">
      <c r="B52" s="338"/>
      <c r="C52" s="339"/>
      <c r="D52" s="338"/>
      <c r="E52" s="338"/>
      <c r="F52" s="338"/>
      <c r="G52" s="338"/>
      <c r="H52" s="337"/>
    </row>
    <row r="53" spans="2:8" x14ac:dyDescent="0.2">
      <c r="B53" s="338"/>
      <c r="C53" s="339"/>
      <c r="D53" s="338"/>
      <c r="E53" s="338"/>
      <c r="F53" s="338"/>
      <c r="G53" s="338"/>
      <c r="H53" s="337"/>
    </row>
    <row r="54" spans="2:8" x14ac:dyDescent="0.2">
      <c r="B54" s="338"/>
      <c r="C54" s="339"/>
      <c r="D54" s="338"/>
      <c r="E54" s="338"/>
      <c r="F54" s="338"/>
      <c r="G54" s="338"/>
      <c r="H54" s="337"/>
    </row>
    <row r="55" spans="2:8" x14ac:dyDescent="0.2">
      <c r="B55" s="338"/>
      <c r="C55" s="339"/>
      <c r="D55" s="338"/>
      <c r="E55" s="338"/>
      <c r="F55" s="338"/>
      <c r="G55" s="338"/>
      <c r="H55" s="337"/>
    </row>
    <row r="56" spans="2:8" x14ac:dyDescent="0.2">
      <c r="B56" s="338"/>
      <c r="C56" s="339"/>
      <c r="D56" s="338"/>
      <c r="E56" s="338"/>
      <c r="F56" s="338"/>
      <c r="G56" s="338"/>
      <c r="H56" s="337"/>
    </row>
    <row r="57" spans="2:8" x14ac:dyDescent="0.2">
      <c r="B57" s="338"/>
      <c r="C57" s="339"/>
      <c r="D57" s="338"/>
      <c r="E57" s="338"/>
      <c r="F57" s="338"/>
      <c r="G57" s="338"/>
      <c r="H57" s="337"/>
    </row>
    <row r="58" spans="2:8" x14ac:dyDescent="0.2">
      <c r="B58" s="338"/>
      <c r="C58" s="339"/>
      <c r="D58" s="338"/>
      <c r="E58" s="338"/>
      <c r="F58" s="338"/>
      <c r="G58" s="338"/>
      <c r="H58" s="337"/>
    </row>
    <row r="59" spans="2:8" x14ac:dyDescent="0.2">
      <c r="B59" s="338"/>
      <c r="C59" s="339"/>
      <c r="D59" s="338"/>
      <c r="E59" s="338"/>
      <c r="F59" s="338"/>
      <c r="G59" s="338"/>
      <c r="H59" s="337"/>
    </row>
    <row r="60" spans="2:8" x14ac:dyDescent="0.2">
      <c r="B60" s="338"/>
      <c r="C60" s="339"/>
      <c r="D60" s="338"/>
      <c r="E60" s="338"/>
      <c r="F60" s="338"/>
      <c r="G60" s="338"/>
      <c r="H60" s="337"/>
    </row>
    <row r="61" spans="2:8" x14ac:dyDescent="0.2">
      <c r="B61" s="338"/>
      <c r="C61" s="339"/>
      <c r="D61" s="338"/>
      <c r="E61" s="338"/>
      <c r="F61" s="338"/>
      <c r="G61" s="338"/>
      <c r="H61" s="337"/>
    </row>
    <row r="62" spans="2:8" x14ac:dyDescent="0.2">
      <c r="B62" s="338"/>
      <c r="C62" s="339"/>
      <c r="D62" s="338"/>
      <c r="E62" s="338"/>
      <c r="F62" s="338"/>
      <c r="G62" s="338"/>
      <c r="H62" s="337"/>
    </row>
    <row r="63" spans="2:8" x14ac:dyDescent="0.2">
      <c r="B63" s="338"/>
      <c r="C63" s="339"/>
      <c r="D63" s="338"/>
      <c r="E63" s="338"/>
      <c r="F63" s="338"/>
      <c r="G63" s="338"/>
      <c r="H63" s="337"/>
    </row>
    <row r="64" spans="2:8" x14ac:dyDescent="0.2">
      <c r="B64" s="338"/>
      <c r="C64" s="339"/>
      <c r="D64" s="338"/>
      <c r="E64" s="338"/>
      <c r="F64" s="338"/>
      <c r="G64" s="338"/>
      <c r="H64" s="337"/>
    </row>
    <row r="65" spans="2:8" x14ac:dyDescent="0.2">
      <c r="B65" s="338"/>
      <c r="C65" s="339"/>
      <c r="D65" s="338"/>
      <c r="E65" s="338"/>
      <c r="F65" s="338"/>
      <c r="G65" s="338"/>
      <c r="H65" s="337"/>
    </row>
    <row r="66" spans="2:8" x14ac:dyDescent="0.2">
      <c r="B66" s="338"/>
      <c r="C66" s="339"/>
      <c r="D66" s="338"/>
      <c r="E66" s="338"/>
      <c r="F66" s="338"/>
      <c r="G66" s="338"/>
      <c r="H66" s="337"/>
    </row>
    <row r="67" spans="2:8" x14ac:dyDescent="0.2">
      <c r="B67" s="338"/>
      <c r="C67" s="339"/>
      <c r="D67" s="338"/>
      <c r="E67" s="338"/>
      <c r="F67" s="338"/>
      <c r="G67" s="338"/>
      <c r="H67" s="337"/>
    </row>
    <row r="68" spans="2:8" x14ac:dyDescent="0.2">
      <c r="B68" s="338"/>
      <c r="C68" s="339"/>
      <c r="D68" s="338"/>
      <c r="E68" s="338"/>
      <c r="F68" s="338"/>
      <c r="G68" s="338"/>
      <c r="H68" s="337"/>
    </row>
    <row r="69" spans="2:8" x14ac:dyDescent="0.2">
      <c r="B69" s="338"/>
      <c r="C69" s="339"/>
      <c r="D69" s="338"/>
      <c r="E69" s="338"/>
      <c r="F69" s="338"/>
      <c r="G69" s="338"/>
      <c r="H69" s="337"/>
    </row>
    <row r="70" spans="2:8" x14ac:dyDescent="0.2">
      <c r="B70" s="338"/>
      <c r="C70" s="339"/>
      <c r="D70" s="338"/>
      <c r="E70" s="338"/>
      <c r="F70" s="338"/>
      <c r="G70" s="338"/>
      <c r="H70" s="337"/>
    </row>
    <row r="71" spans="2:8" x14ac:dyDescent="0.2">
      <c r="B71" s="338"/>
      <c r="C71" s="339"/>
      <c r="D71" s="338"/>
      <c r="E71" s="338"/>
      <c r="F71" s="338"/>
      <c r="G71" s="338"/>
      <c r="H71" s="337"/>
    </row>
    <row r="72" spans="2:8" x14ac:dyDescent="0.2">
      <c r="B72" s="338"/>
      <c r="C72" s="339"/>
      <c r="D72" s="338"/>
      <c r="E72" s="338"/>
      <c r="F72" s="338"/>
      <c r="G72" s="338"/>
      <c r="H72" s="337"/>
    </row>
    <row r="73" spans="2:8" x14ac:dyDescent="0.2">
      <c r="B73" s="338"/>
      <c r="C73" s="339"/>
      <c r="D73" s="338"/>
      <c r="E73" s="338"/>
      <c r="F73" s="338"/>
      <c r="G73" s="338"/>
      <c r="H73" s="337"/>
    </row>
    <row r="74" spans="2:8" x14ac:dyDescent="0.2">
      <c r="B74" s="338"/>
      <c r="C74" s="339"/>
      <c r="D74" s="338"/>
      <c r="E74" s="338"/>
      <c r="F74" s="338"/>
      <c r="G74" s="338"/>
      <c r="H74" s="337"/>
    </row>
    <row r="75" spans="2:8" x14ac:dyDescent="0.2">
      <c r="B75" s="338"/>
      <c r="C75" s="339"/>
      <c r="D75" s="338"/>
      <c r="E75" s="338"/>
      <c r="F75" s="338"/>
      <c r="G75" s="338"/>
      <c r="H75" s="337"/>
    </row>
    <row r="76" spans="2:8" x14ac:dyDescent="0.2">
      <c r="B76" s="338"/>
      <c r="C76" s="339"/>
      <c r="D76" s="338"/>
      <c r="E76" s="338"/>
      <c r="F76" s="338"/>
      <c r="G76" s="338"/>
      <c r="H76" s="337"/>
    </row>
    <row r="77" spans="2:8" x14ac:dyDescent="0.2">
      <c r="B77" s="338"/>
      <c r="C77" s="339"/>
      <c r="D77" s="338"/>
      <c r="E77" s="338"/>
      <c r="F77" s="338"/>
      <c r="G77" s="338"/>
      <c r="H77" s="337"/>
    </row>
    <row r="78" spans="2:8" x14ac:dyDescent="0.2">
      <c r="B78" s="338"/>
      <c r="C78" s="339"/>
      <c r="D78" s="338"/>
      <c r="E78" s="338"/>
      <c r="F78" s="338"/>
      <c r="G78" s="338"/>
      <c r="H78" s="337"/>
    </row>
    <row r="79" spans="2:8" x14ac:dyDescent="0.2">
      <c r="B79" s="338"/>
      <c r="C79" s="339"/>
      <c r="D79" s="338"/>
      <c r="E79" s="338"/>
      <c r="F79" s="338"/>
      <c r="G79" s="338"/>
      <c r="H79" s="337"/>
    </row>
    <row r="80" spans="2:8" x14ac:dyDescent="0.2">
      <c r="B80" s="338"/>
      <c r="C80" s="339"/>
      <c r="D80" s="338"/>
      <c r="E80" s="338"/>
      <c r="F80" s="338"/>
      <c r="G80" s="338"/>
      <c r="H80" s="337"/>
    </row>
    <row r="81" spans="2:8" x14ac:dyDescent="0.2">
      <c r="B81" s="338"/>
      <c r="C81" s="339"/>
      <c r="D81" s="338"/>
      <c r="E81" s="338"/>
      <c r="F81" s="338"/>
      <c r="G81" s="338"/>
      <c r="H81" s="337"/>
    </row>
    <row r="82" spans="2:8" x14ac:dyDescent="0.2">
      <c r="B82" s="338"/>
      <c r="C82" s="339"/>
      <c r="D82" s="338"/>
      <c r="E82" s="338"/>
      <c r="F82" s="338"/>
      <c r="G82" s="338"/>
      <c r="H82" s="337"/>
    </row>
    <row r="83" spans="2:8" x14ac:dyDescent="0.2">
      <c r="B83" s="338"/>
      <c r="C83" s="339"/>
      <c r="D83" s="338"/>
      <c r="E83" s="338"/>
      <c r="F83" s="338"/>
      <c r="G83" s="338"/>
      <c r="H83" s="337"/>
    </row>
    <row r="84" spans="2:8" x14ac:dyDescent="0.2">
      <c r="B84" s="338"/>
      <c r="C84" s="339"/>
      <c r="D84" s="338"/>
      <c r="E84" s="338"/>
      <c r="F84" s="338"/>
      <c r="G84" s="338"/>
      <c r="H84" s="337"/>
    </row>
    <row r="85" spans="2:8" x14ac:dyDescent="0.2">
      <c r="B85" s="338"/>
      <c r="C85" s="339"/>
      <c r="D85" s="338"/>
      <c r="E85" s="338"/>
      <c r="F85" s="338"/>
      <c r="G85" s="338"/>
      <c r="H85" s="337"/>
    </row>
    <row r="86" spans="2:8" x14ac:dyDescent="0.2">
      <c r="B86" s="338"/>
      <c r="C86" s="339"/>
      <c r="D86" s="338"/>
      <c r="E86" s="338"/>
      <c r="F86" s="338"/>
      <c r="G86" s="338"/>
      <c r="H86" s="337"/>
    </row>
    <row r="87" spans="2:8" x14ac:dyDescent="0.2">
      <c r="B87" s="338"/>
      <c r="C87" s="339"/>
      <c r="D87" s="338"/>
      <c r="E87" s="338"/>
      <c r="F87" s="338"/>
      <c r="G87" s="338"/>
      <c r="H87" s="337"/>
    </row>
    <row r="88" spans="2:8" x14ac:dyDescent="0.2">
      <c r="B88" s="338"/>
      <c r="C88" s="339"/>
      <c r="D88" s="338"/>
      <c r="E88" s="338"/>
      <c r="F88" s="338"/>
      <c r="G88" s="338"/>
      <c r="H88" s="337"/>
    </row>
    <row r="89" spans="2:8" x14ac:dyDescent="0.2">
      <c r="B89" s="338"/>
      <c r="C89" s="339"/>
      <c r="D89" s="338"/>
      <c r="E89" s="338"/>
      <c r="F89" s="338"/>
      <c r="G89" s="338"/>
      <c r="H89" s="337"/>
    </row>
    <row r="90" spans="2:8" x14ac:dyDescent="0.2">
      <c r="B90" s="338"/>
      <c r="C90" s="339"/>
      <c r="D90" s="338"/>
      <c r="E90" s="338"/>
      <c r="F90" s="338"/>
      <c r="G90" s="338"/>
      <c r="H90" s="337"/>
    </row>
    <row r="91" spans="2:8" x14ac:dyDescent="0.2">
      <c r="B91" s="338"/>
      <c r="C91" s="339"/>
      <c r="D91" s="338"/>
      <c r="E91" s="338"/>
      <c r="F91" s="338"/>
      <c r="G91" s="338"/>
      <c r="H91" s="337"/>
    </row>
    <row r="92" spans="2:8" x14ac:dyDescent="0.2">
      <c r="B92" s="338"/>
      <c r="C92" s="339"/>
      <c r="D92" s="338"/>
      <c r="E92" s="338"/>
      <c r="F92" s="338"/>
      <c r="G92" s="338"/>
      <c r="H92" s="337"/>
    </row>
    <row r="93" spans="2:8" x14ac:dyDescent="0.2">
      <c r="B93" s="338"/>
      <c r="C93" s="339"/>
      <c r="D93" s="338"/>
      <c r="E93" s="338"/>
      <c r="F93" s="338"/>
      <c r="G93" s="338"/>
      <c r="H93" s="337"/>
    </row>
    <row r="94" spans="2:8" x14ac:dyDescent="0.2">
      <c r="B94" s="338"/>
      <c r="C94" s="339"/>
      <c r="D94" s="338"/>
      <c r="E94" s="338"/>
      <c r="F94" s="338"/>
      <c r="G94" s="338"/>
      <c r="H94" s="337"/>
    </row>
    <row r="95" spans="2:8" x14ac:dyDescent="0.2">
      <c r="B95" s="338"/>
      <c r="C95" s="339"/>
      <c r="D95" s="338"/>
      <c r="E95" s="338"/>
      <c r="F95" s="338"/>
      <c r="G95" s="338"/>
      <c r="H95" s="337"/>
    </row>
    <row r="96" spans="2:8" x14ac:dyDescent="0.2">
      <c r="B96" s="338"/>
      <c r="C96" s="339"/>
      <c r="D96" s="338"/>
      <c r="E96" s="338"/>
      <c r="F96" s="338"/>
      <c r="G96" s="338"/>
      <c r="H96" s="337"/>
    </row>
    <row r="97" spans="2:8" x14ac:dyDescent="0.2">
      <c r="B97" s="338"/>
      <c r="C97" s="339"/>
      <c r="D97" s="338"/>
      <c r="E97" s="338"/>
      <c r="F97" s="338"/>
      <c r="G97" s="338"/>
      <c r="H97" s="337"/>
    </row>
    <row r="98" spans="2:8" x14ac:dyDescent="0.2">
      <c r="B98" s="338"/>
      <c r="C98" s="339"/>
      <c r="D98" s="338"/>
      <c r="E98" s="338"/>
      <c r="F98" s="338"/>
      <c r="G98" s="338"/>
      <c r="H98" s="337"/>
    </row>
    <row r="99" spans="2:8" x14ac:dyDescent="0.2">
      <c r="B99" s="338"/>
      <c r="C99" s="339"/>
      <c r="D99" s="338"/>
      <c r="E99" s="338"/>
      <c r="F99" s="338"/>
      <c r="G99" s="338"/>
      <c r="H99" s="337"/>
    </row>
    <row r="100" spans="2:8" x14ac:dyDescent="0.2">
      <c r="B100" s="338"/>
      <c r="C100" s="339"/>
      <c r="D100" s="338"/>
      <c r="E100" s="338"/>
      <c r="F100" s="338"/>
      <c r="G100" s="338"/>
      <c r="H100" s="337"/>
    </row>
    <row r="101" spans="2:8" x14ac:dyDescent="0.2">
      <c r="B101" s="338"/>
      <c r="C101" s="339"/>
      <c r="D101" s="338"/>
      <c r="E101" s="338"/>
      <c r="F101" s="338"/>
      <c r="G101" s="338"/>
      <c r="H101" s="337"/>
    </row>
    <row r="102" spans="2:8" x14ac:dyDescent="0.2">
      <c r="B102" s="338"/>
      <c r="C102" s="339"/>
      <c r="D102" s="338"/>
      <c r="E102" s="338"/>
      <c r="F102" s="338"/>
      <c r="G102" s="338"/>
      <c r="H102" s="337"/>
    </row>
    <row r="103" spans="2:8" x14ac:dyDescent="0.2">
      <c r="B103" s="338"/>
      <c r="C103" s="339"/>
      <c r="D103" s="338"/>
      <c r="E103" s="338"/>
      <c r="F103" s="338"/>
      <c r="G103" s="338"/>
      <c r="H103" s="337"/>
    </row>
    <row r="104" spans="2:8" x14ac:dyDescent="0.2">
      <c r="B104" s="338"/>
      <c r="C104" s="339"/>
      <c r="D104" s="338"/>
      <c r="E104" s="338"/>
      <c r="F104" s="338"/>
      <c r="G104" s="338"/>
      <c r="H104" s="337"/>
    </row>
    <row r="105" spans="2:8" x14ac:dyDescent="0.2">
      <c r="C105" s="291"/>
    </row>
    <row r="106" spans="2:8" x14ac:dyDescent="0.2">
      <c r="C106" s="291"/>
    </row>
    <row r="107" spans="2:8" x14ac:dyDescent="0.2">
      <c r="C107" s="291"/>
    </row>
    <row r="108" spans="2:8" x14ac:dyDescent="0.2">
      <c r="C108" s="291"/>
    </row>
    <row r="109" spans="2:8" x14ac:dyDescent="0.2">
      <c r="C109" s="291"/>
    </row>
    <row r="110" spans="2:8" x14ac:dyDescent="0.2">
      <c r="C110" s="291"/>
    </row>
    <row r="111" spans="2:8" x14ac:dyDescent="0.2">
      <c r="C111" s="291"/>
    </row>
    <row r="112" spans="2:8" x14ac:dyDescent="0.2">
      <c r="C112" s="291"/>
    </row>
    <row r="113" spans="3:3" x14ac:dyDescent="0.2">
      <c r="C113" s="291"/>
    </row>
    <row r="114" spans="3:3" x14ac:dyDescent="0.2">
      <c r="C114" s="291"/>
    </row>
    <row r="115" spans="3:3" x14ac:dyDescent="0.2">
      <c r="C115" s="291"/>
    </row>
    <row r="116" spans="3:3" x14ac:dyDescent="0.2">
      <c r="C116" s="291"/>
    </row>
    <row r="117" spans="3:3" x14ac:dyDescent="0.2">
      <c r="C117" s="291"/>
    </row>
    <row r="118" spans="3:3" x14ac:dyDescent="0.2">
      <c r="C118" s="291"/>
    </row>
    <row r="119" spans="3:3" x14ac:dyDescent="0.2">
      <c r="C119" s="291"/>
    </row>
    <row r="120" spans="3:3" x14ac:dyDescent="0.2">
      <c r="C120" s="291"/>
    </row>
    <row r="121" spans="3:3" x14ac:dyDescent="0.2">
      <c r="C121" s="291"/>
    </row>
    <row r="122" spans="3:3" x14ac:dyDescent="0.2">
      <c r="C122" s="291"/>
    </row>
    <row r="123" spans="3:3" x14ac:dyDescent="0.2">
      <c r="C123" s="291"/>
    </row>
    <row r="124" spans="3:3" x14ac:dyDescent="0.2">
      <c r="C124" s="291"/>
    </row>
    <row r="125" spans="3:3" x14ac:dyDescent="0.2">
      <c r="C125" s="291"/>
    </row>
    <row r="126" spans="3:3" x14ac:dyDescent="0.2">
      <c r="C126" s="291"/>
    </row>
    <row r="127" spans="3:3" x14ac:dyDescent="0.2">
      <c r="C127" s="291"/>
    </row>
    <row r="128" spans="3:3" x14ac:dyDescent="0.2">
      <c r="C128" s="291"/>
    </row>
    <row r="129" spans="3:3" x14ac:dyDescent="0.2">
      <c r="C129" s="291"/>
    </row>
    <row r="130" spans="3:3" x14ac:dyDescent="0.2">
      <c r="C130" s="291"/>
    </row>
    <row r="131" spans="3:3" x14ac:dyDescent="0.2">
      <c r="C131" s="291"/>
    </row>
    <row r="132" spans="3:3" x14ac:dyDescent="0.2">
      <c r="C132" s="291"/>
    </row>
    <row r="133" spans="3:3" x14ac:dyDescent="0.2">
      <c r="C133" s="291"/>
    </row>
    <row r="134" spans="3:3" x14ac:dyDescent="0.2">
      <c r="C134" s="291"/>
    </row>
    <row r="135" spans="3:3" x14ac:dyDescent="0.2">
      <c r="C135" s="291"/>
    </row>
    <row r="136" spans="3:3" x14ac:dyDescent="0.2">
      <c r="C136" s="291"/>
    </row>
    <row r="137" spans="3:3" x14ac:dyDescent="0.2">
      <c r="C137" s="291"/>
    </row>
    <row r="138" spans="3:3" x14ac:dyDescent="0.2">
      <c r="C138" s="291"/>
    </row>
    <row r="139" spans="3:3" x14ac:dyDescent="0.2">
      <c r="C139" s="291"/>
    </row>
    <row r="140" spans="3:3" x14ac:dyDescent="0.2">
      <c r="C140" s="291"/>
    </row>
    <row r="141" spans="3:3" x14ac:dyDescent="0.2">
      <c r="C141" s="291"/>
    </row>
    <row r="142" spans="3:3" x14ac:dyDescent="0.2">
      <c r="C142" s="291"/>
    </row>
    <row r="143" spans="3:3" x14ac:dyDescent="0.2">
      <c r="C143" s="291"/>
    </row>
    <row r="144" spans="3:3" x14ac:dyDescent="0.2">
      <c r="C144" s="291"/>
    </row>
    <row r="145" spans="3:3" x14ac:dyDescent="0.2">
      <c r="C145" s="291"/>
    </row>
    <row r="146" spans="3:3" x14ac:dyDescent="0.2">
      <c r="C146" s="291"/>
    </row>
    <row r="147" spans="3:3" x14ac:dyDescent="0.2">
      <c r="C147" s="291"/>
    </row>
    <row r="148" spans="3:3" x14ac:dyDescent="0.2">
      <c r="C148" s="291"/>
    </row>
    <row r="149" spans="3:3" x14ac:dyDescent="0.2">
      <c r="C149" s="291"/>
    </row>
    <row r="150" spans="3:3" x14ac:dyDescent="0.2">
      <c r="C150" s="291"/>
    </row>
    <row r="151" spans="3:3" x14ac:dyDescent="0.2">
      <c r="C151" s="291"/>
    </row>
    <row r="152" spans="3:3" x14ac:dyDescent="0.2">
      <c r="C152" s="291"/>
    </row>
    <row r="153" spans="3:3" x14ac:dyDescent="0.2">
      <c r="C153" s="291"/>
    </row>
    <row r="154" spans="3:3" x14ac:dyDescent="0.2">
      <c r="C154" s="291"/>
    </row>
    <row r="155" spans="3:3" x14ac:dyDescent="0.2">
      <c r="C155" s="291"/>
    </row>
    <row r="156" spans="3:3" x14ac:dyDescent="0.2">
      <c r="C156" s="291"/>
    </row>
    <row r="157" spans="3:3" x14ac:dyDescent="0.2">
      <c r="C157" s="291"/>
    </row>
    <row r="158" spans="3:3" x14ac:dyDescent="0.2">
      <c r="C158" s="291"/>
    </row>
    <row r="159" spans="3:3" x14ac:dyDescent="0.2">
      <c r="C159" s="291"/>
    </row>
    <row r="160" spans="3:3" x14ac:dyDescent="0.2">
      <c r="C160" s="291"/>
    </row>
    <row r="161" spans="3:3" x14ac:dyDescent="0.2">
      <c r="C161" s="291"/>
    </row>
    <row r="162" spans="3:3" x14ac:dyDescent="0.2">
      <c r="C162" s="291"/>
    </row>
    <row r="163" spans="3:3" x14ac:dyDescent="0.2">
      <c r="C163" s="291"/>
    </row>
    <row r="164" spans="3:3" x14ac:dyDescent="0.2">
      <c r="C164" s="291"/>
    </row>
    <row r="165" spans="3:3" x14ac:dyDescent="0.2">
      <c r="C165" s="291"/>
    </row>
    <row r="166" spans="3:3" x14ac:dyDescent="0.2">
      <c r="C166" s="291"/>
    </row>
    <row r="167" spans="3:3" x14ac:dyDescent="0.2">
      <c r="C167" s="291"/>
    </row>
    <row r="168" spans="3:3" x14ac:dyDescent="0.2">
      <c r="C168" s="291"/>
    </row>
    <row r="169" spans="3:3" x14ac:dyDescent="0.2">
      <c r="C169" s="291"/>
    </row>
    <row r="170" spans="3:3" x14ac:dyDescent="0.2">
      <c r="C170" s="291"/>
    </row>
    <row r="171" spans="3:3" x14ac:dyDescent="0.2">
      <c r="C171" s="291"/>
    </row>
    <row r="172" spans="3:3" x14ac:dyDescent="0.2">
      <c r="C172" s="291"/>
    </row>
    <row r="173" spans="3:3" x14ac:dyDescent="0.2">
      <c r="C173" s="291"/>
    </row>
    <row r="174" spans="3:3" x14ac:dyDescent="0.2">
      <c r="C174" s="291"/>
    </row>
    <row r="175" spans="3:3" x14ac:dyDescent="0.2">
      <c r="C175" s="291"/>
    </row>
    <row r="176" spans="3:3" x14ac:dyDescent="0.2">
      <c r="C176" s="291"/>
    </row>
    <row r="177" spans="3:3" x14ac:dyDescent="0.2">
      <c r="C177" s="291"/>
    </row>
    <row r="178" spans="3:3" x14ac:dyDescent="0.2">
      <c r="C178" s="291"/>
    </row>
    <row r="179" spans="3:3" x14ac:dyDescent="0.2">
      <c r="C179" s="291"/>
    </row>
    <row r="180" spans="3:3" x14ac:dyDescent="0.2">
      <c r="C180" s="291"/>
    </row>
    <row r="181" spans="3:3" x14ac:dyDescent="0.2">
      <c r="C181" s="291"/>
    </row>
    <row r="182" spans="3:3" x14ac:dyDescent="0.2">
      <c r="C182" s="291"/>
    </row>
    <row r="183" spans="3:3" x14ac:dyDescent="0.2">
      <c r="C183" s="291"/>
    </row>
    <row r="184" spans="3:3" x14ac:dyDescent="0.2">
      <c r="C184" s="291"/>
    </row>
    <row r="185" spans="3:3" x14ac:dyDescent="0.2">
      <c r="C185" s="291"/>
    </row>
    <row r="186" spans="3:3" x14ac:dyDescent="0.2">
      <c r="C186" s="291"/>
    </row>
    <row r="187" spans="3:3" x14ac:dyDescent="0.2">
      <c r="C187" s="291"/>
    </row>
    <row r="188" spans="3:3" x14ac:dyDescent="0.2">
      <c r="C188" s="291"/>
    </row>
    <row r="189" spans="3:3" x14ac:dyDescent="0.2">
      <c r="C189" s="291"/>
    </row>
    <row r="190" spans="3:3" x14ac:dyDescent="0.2">
      <c r="C190" s="291"/>
    </row>
    <row r="191" spans="3:3" x14ac:dyDescent="0.2">
      <c r="C191" s="291"/>
    </row>
    <row r="192" spans="3:3" x14ac:dyDescent="0.2">
      <c r="C192" s="291"/>
    </row>
    <row r="193" spans="3:3" x14ac:dyDescent="0.2">
      <c r="C193" s="291"/>
    </row>
    <row r="194" spans="3:3" x14ac:dyDescent="0.2">
      <c r="C194" s="291"/>
    </row>
    <row r="195" spans="3:3" x14ac:dyDescent="0.2">
      <c r="C195" s="291"/>
    </row>
    <row r="196" spans="3:3" x14ac:dyDescent="0.2">
      <c r="C196" s="291"/>
    </row>
    <row r="197" spans="3:3" x14ac:dyDescent="0.2">
      <c r="C197" s="291"/>
    </row>
    <row r="198" spans="3:3" x14ac:dyDescent="0.2">
      <c r="C198" s="291"/>
    </row>
    <row r="199" spans="3:3" x14ac:dyDescent="0.2">
      <c r="C199" s="291"/>
    </row>
    <row r="200" spans="3:3" x14ac:dyDescent="0.2">
      <c r="C200" s="291"/>
    </row>
    <row r="201" spans="3:3" x14ac:dyDescent="0.2">
      <c r="C201" s="291"/>
    </row>
    <row r="202" spans="3:3" x14ac:dyDescent="0.2">
      <c r="C202" s="291"/>
    </row>
    <row r="203" spans="3:3" x14ac:dyDescent="0.2">
      <c r="C203" s="291"/>
    </row>
    <row r="204" spans="3:3" x14ac:dyDescent="0.2">
      <c r="C204" s="291"/>
    </row>
    <row r="205" spans="3:3" x14ac:dyDescent="0.2">
      <c r="C205" s="291"/>
    </row>
    <row r="206" spans="3:3" x14ac:dyDescent="0.2">
      <c r="C206" s="291"/>
    </row>
    <row r="207" spans="3:3" x14ac:dyDescent="0.2">
      <c r="C207" s="291"/>
    </row>
    <row r="208" spans="3:3" x14ac:dyDescent="0.2">
      <c r="C208" s="291"/>
    </row>
    <row r="209" spans="3:3" x14ac:dyDescent="0.2">
      <c r="C209" s="291"/>
    </row>
    <row r="210" spans="3:3" x14ac:dyDescent="0.2">
      <c r="C210" s="291"/>
    </row>
    <row r="211" spans="3:3" x14ac:dyDescent="0.2">
      <c r="C211" s="291"/>
    </row>
    <row r="212" spans="3:3" x14ac:dyDescent="0.2">
      <c r="C212" s="291"/>
    </row>
    <row r="213" spans="3:3" x14ac:dyDescent="0.2">
      <c r="C213" s="291"/>
    </row>
    <row r="214" spans="3:3" x14ac:dyDescent="0.2">
      <c r="C214" s="291"/>
    </row>
    <row r="215" spans="3:3" x14ac:dyDescent="0.2">
      <c r="C215" s="291"/>
    </row>
    <row r="216" spans="3:3" x14ac:dyDescent="0.2">
      <c r="C216" s="291"/>
    </row>
    <row r="217" spans="3:3" x14ac:dyDescent="0.2">
      <c r="C217" s="291"/>
    </row>
    <row r="218" spans="3:3" x14ac:dyDescent="0.2">
      <c r="C218" s="291"/>
    </row>
    <row r="219" spans="3:3" x14ac:dyDescent="0.2">
      <c r="C219" s="291"/>
    </row>
    <row r="220" spans="3:3" x14ac:dyDescent="0.2">
      <c r="C220" s="291"/>
    </row>
    <row r="221" spans="3:3" x14ac:dyDescent="0.2">
      <c r="C221" s="291"/>
    </row>
    <row r="222" spans="3:3" x14ac:dyDescent="0.2">
      <c r="C222" s="291"/>
    </row>
    <row r="223" spans="3:3" x14ac:dyDescent="0.2">
      <c r="C223" s="291"/>
    </row>
    <row r="224" spans="3:3" x14ac:dyDescent="0.2">
      <c r="C224" s="291"/>
    </row>
    <row r="225" spans="3:3" x14ac:dyDescent="0.2">
      <c r="C225" s="291"/>
    </row>
    <row r="226" spans="3:3" x14ac:dyDescent="0.2">
      <c r="C226" s="291"/>
    </row>
    <row r="227" spans="3:3" x14ac:dyDescent="0.2">
      <c r="C227" s="291"/>
    </row>
    <row r="228" spans="3:3" x14ac:dyDescent="0.2">
      <c r="C228" s="291"/>
    </row>
    <row r="229" spans="3:3" x14ac:dyDescent="0.2">
      <c r="C229" s="291"/>
    </row>
    <row r="230" spans="3:3" x14ac:dyDescent="0.2">
      <c r="C230" s="291"/>
    </row>
    <row r="231" spans="3:3" x14ac:dyDescent="0.2">
      <c r="C231" s="291"/>
    </row>
    <row r="232" spans="3:3" x14ac:dyDescent="0.2">
      <c r="C232" s="291"/>
    </row>
    <row r="233" spans="3:3" x14ac:dyDescent="0.2">
      <c r="C233" s="291"/>
    </row>
    <row r="234" spans="3:3" x14ac:dyDescent="0.2">
      <c r="C234" s="291"/>
    </row>
    <row r="235" spans="3:3" x14ac:dyDescent="0.2">
      <c r="C235" s="291"/>
    </row>
    <row r="236" spans="3:3" x14ac:dyDescent="0.2">
      <c r="C236" s="291"/>
    </row>
    <row r="237" spans="3:3" x14ac:dyDescent="0.2">
      <c r="C237" s="291"/>
    </row>
    <row r="238" spans="3:3" x14ac:dyDescent="0.2">
      <c r="C238" s="291"/>
    </row>
    <row r="239" spans="3:3" x14ac:dyDescent="0.2">
      <c r="C239" s="291"/>
    </row>
    <row r="240" spans="3:3" x14ac:dyDescent="0.2">
      <c r="C240" s="291"/>
    </row>
    <row r="241" spans="3:3" x14ac:dyDescent="0.2">
      <c r="C241" s="291"/>
    </row>
    <row r="242" spans="3:3" x14ac:dyDescent="0.2">
      <c r="C242" s="291"/>
    </row>
    <row r="243" spans="3:3" x14ac:dyDescent="0.2">
      <c r="C243" s="291"/>
    </row>
    <row r="244" spans="3:3" x14ac:dyDescent="0.2">
      <c r="C244" s="291"/>
    </row>
    <row r="245" spans="3:3" x14ac:dyDescent="0.2">
      <c r="C245" s="291"/>
    </row>
    <row r="246" spans="3:3" x14ac:dyDescent="0.2">
      <c r="C246" s="291"/>
    </row>
    <row r="247" spans="3:3" x14ac:dyDescent="0.2">
      <c r="C247" s="291"/>
    </row>
    <row r="248" spans="3:3" x14ac:dyDescent="0.2">
      <c r="C248" s="291"/>
    </row>
    <row r="249" spans="3:3" x14ac:dyDescent="0.2">
      <c r="C249" s="291"/>
    </row>
    <row r="250" spans="3:3" x14ac:dyDescent="0.2">
      <c r="C250" s="291"/>
    </row>
    <row r="251" spans="3:3" x14ac:dyDescent="0.2">
      <c r="C251" s="291"/>
    </row>
    <row r="252" spans="3:3" x14ac:dyDescent="0.2">
      <c r="C252" s="291"/>
    </row>
    <row r="253" spans="3:3" x14ac:dyDescent="0.2">
      <c r="C253" s="291"/>
    </row>
    <row r="254" spans="3:3" x14ac:dyDescent="0.2">
      <c r="C254" s="291"/>
    </row>
    <row r="255" spans="3:3" x14ac:dyDescent="0.2">
      <c r="C255" s="291"/>
    </row>
    <row r="256" spans="3:3" x14ac:dyDescent="0.2">
      <c r="C256" s="291"/>
    </row>
    <row r="257" spans="3:3" x14ac:dyDescent="0.2">
      <c r="C257" s="291"/>
    </row>
    <row r="258" spans="3:3" x14ac:dyDescent="0.2">
      <c r="C258" s="291"/>
    </row>
    <row r="259" spans="3:3" x14ac:dyDescent="0.2">
      <c r="C259" s="291"/>
    </row>
    <row r="260" spans="3:3" x14ac:dyDescent="0.2">
      <c r="C260" s="291"/>
    </row>
    <row r="261" spans="3:3" x14ac:dyDescent="0.2">
      <c r="C261" s="291"/>
    </row>
    <row r="262" spans="3:3" x14ac:dyDescent="0.2">
      <c r="C262" s="291"/>
    </row>
    <row r="263" spans="3:3" x14ac:dyDescent="0.2">
      <c r="C263" s="291"/>
    </row>
    <row r="264" spans="3:3" x14ac:dyDescent="0.2">
      <c r="C264" s="291"/>
    </row>
    <row r="265" spans="3:3" x14ac:dyDescent="0.2">
      <c r="C265" s="291"/>
    </row>
    <row r="266" spans="3:3" x14ac:dyDescent="0.2">
      <c r="C266" s="291"/>
    </row>
    <row r="267" spans="3:3" x14ac:dyDescent="0.2">
      <c r="C267" s="291"/>
    </row>
    <row r="268" spans="3:3" x14ac:dyDescent="0.2">
      <c r="C268" s="291"/>
    </row>
    <row r="269" spans="3:3" x14ac:dyDescent="0.2">
      <c r="C269" s="291"/>
    </row>
    <row r="270" spans="3:3" x14ac:dyDescent="0.2">
      <c r="C270" s="291"/>
    </row>
    <row r="271" spans="3:3" x14ac:dyDescent="0.2">
      <c r="C271" s="291"/>
    </row>
    <row r="272" spans="3:3" x14ac:dyDescent="0.2">
      <c r="C272" s="291"/>
    </row>
    <row r="273" spans="3:3" x14ac:dyDescent="0.2">
      <c r="C273" s="291"/>
    </row>
    <row r="274" spans="3:3" x14ac:dyDescent="0.2">
      <c r="C274" s="291"/>
    </row>
    <row r="275" spans="3:3" x14ac:dyDescent="0.2">
      <c r="C275" s="291"/>
    </row>
    <row r="276" spans="3:3" x14ac:dyDescent="0.2">
      <c r="C276" s="291"/>
    </row>
    <row r="277" spans="3:3" x14ac:dyDescent="0.2">
      <c r="C277" s="291"/>
    </row>
    <row r="278" spans="3:3" x14ac:dyDescent="0.2">
      <c r="C278" s="291"/>
    </row>
    <row r="279" spans="3:3" x14ac:dyDescent="0.2">
      <c r="C279" s="291"/>
    </row>
    <row r="280" spans="3:3" x14ac:dyDescent="0.2">
      <c r="C280" s="291"/>
    </row>
    <row r="281" spans="3:3" x14ac:dyDescent="0.2">
      <c r="C281" s="291"/>
    </row>
    <row r="282" spans="3:3" x14ac:dyDescent="0.2">
      <c r="C282" s="291"/>
    </row>
    <row r="283" spans="3:3" x14ac:dyDescent="0.2">
      <c r="C283" s="291"/>
    </row>
    <row r="284" spans="3:3" x14ac:dyDescent="0.2">
      <c r="C284" s="291"/>
    </row>
    <row r="285" spans="3:3" x14ac:dyDescent="0.2">
      <c r="C285" s="291"/>
    </row>
    <row r="286" spans="3:3" x14ac:dyDescent="0.2">
      <c r="C286" s="291"/>
    </row>
    <row r="287" spans="3:3" x14ac:dyDescent="0.2">
      <c r="C287" s="291"/>
    </row>
    <row r="288" spans="3:3" x14ac:dyDescent="0.2">
      <c r="C288" s="291"/>
    </row>
    <row r="289" spans="3:3" x14ac:dyDescent="0.2">
      <c r="C289" s="291"/>
    </row>
    <row r="290" spans="3:3" x14ac:dyDescent="0.2">
      <c r="C290" s="291"/>
    </row>
    <row r="291" spans="3:3" x14ac:dyDescent="0.2">
      <c r="C291" s="291"/>
    </row>
    <row r="292" spans="3:3" x14ac:dyDescent="0.2">
      <c r="C292" s="291"/>
    </row>
    <row r="293" spans="3:3" x14ac:dyDescent="0.2">
      <c r="C293" s="291"/>
    </row>
    <row r="294" spans="3:3" x14ac:dyDescent="0.2">
      <c r="C294" s="291"/>
    </row>
    <row r="295" spans="3:3" x14ac:dyDescent="0.2">
      <c r="C295" s="291"/>
    </row>
    <row r="296" spans="3:3" x14ac:dyDescent="0.2">
      <c r="C296" s="291"/>
    </row>
    <row r="297" spans="3:3" x14ac:dyDescent="0.2">
      <c r="C297" s="291"/>
    </row>
    <row r="298" spans="3:3" x14ac:dyDescent="0.2">
      <c r="C298" s="291"/>
    </row>
    <row r="299" spans="3:3" x14ac:dyDescent="0.2">
      <c r="C299" s="291"/>
    </row>
    <row r="300" spans="3:3" x14ac:dyDescent="0.2">
      <c r="C300" s="291"/>
    </row>
    <row r="301" spans="3:3" x14ac:dyDescent="0.2">
      <c r="C301" s="291"/>
    </row>
    <row r="302" spans="3:3" x14ac:dyDescent="0.2">
      <c r="C302" s="291"/>
    </row>
    <row r="303" spans="3:3" x14ac:dyDescent="0.2">
      <c r="C303" s="291"/>
    </row>
    <row r="304" spans="3:3" x14ac:dyDescent="0.2">
      <c r="C304" s="291"/>
    </row>
    <row r="305" spans="3:3" x14ac:dyDescent="0.2">
      <c r="C305" s="291"/>
    </row>
    <row r="306" spans="3:3" x14ac:dyDescent="0.2">
      <c r="C306" s="291"/>
    </row>
    <row r="307" spans="3:3" x14ac:dyDescent="0.2">
      <c r="C307" s="291"/>
    </row>
    <row r="308" spans="3:3" x14ac:dyDescent="0.2">
      <c r="C308" s="291"/>
    </row>
    <row r="309" spans="3:3" x14ac:dyDescent="0.2">
      <c r="C309" s="291"/>
    </row>
    <row r="310" spans="3:3" x14ac:dyDescent="0.2">
      <c r="C310" s="291"/>
    </row>
    <row r="311" spans="3:3" x14ac:dyDescent="0.2">
      <c r="C311" s="291"/>
    </row>
    <row r="312" spans="3:3" x14ac:dyDescent="0.2">
      <c r="C312" s="291"/>
    </row>
    <row r="313" spans="3:3" x14ac:dyDescent="0.2">
      <c r="C313" s="291"/>
    </row>
    <row r="314" spans="3:3" x14ac:dyDescent="0.2">
      <c r="C314" s="291"/>
    </row>
    <row r="315" spans="3:3" x14ac:dyDescent="0.2">
      <c r="C315" s="291"/>
    </row>
    <row r="316" spans="3:3" x14ac:dyDescent="0.2">
      <c r="C316" s="291"/>
    </row>
    <row r="317" spans="3:3" x14ac:dyDescent="0.2">
      <c r="C317" s="291"/>
    </row>
    <row r="318" spans="3:3" x14ac:dyDescent="0.2">
      <c r="C318" s="291"/>
    </row>
    <row r="319" spans="3:3" x14ac:dyDescent="0.2">
      <c r="C319" s="291"/>
    </row>
    <row r="320" spans="3:3" x14ac:dyDescent="0.2">
      <c r="C320" s="291"/>
    </row>
    <row r="321" spans="3:3" x14ac:dyDescent="0.2">
      <c r="C321" s="291"/>
    </row>
    <row r="322" spans="3:3" x14ac:dyDescent="0.2">
      <c r="C322" s="291"/>
    </row>
    <row r="323" spans="3:3" x14ac:dyDescent="0.2">
      <c r="C323" s="291"/>
    </row>
    <row r="324" spans="3:3" x14ac:dyDescent="0.2">
      <c r="C324" s="291"/>
    </row>
    <row r="325" spans="3:3" x14ac:dyDescent="0.2">
      <c r="C325" s="291"/>
    </row>
    <row r="326" spans="3:3" x14ac:dyDescent="0.2">
      <c r="C326" s="291"/>
    </row>
    <row r="327" spans="3:3" x14ac:dyDescent="0.2">
      <c r="C327" s="291"/>
    </row>
    <row r="328" spans="3:3" x14ac:dyDescent="0.2">
      <c r="C328" s="291"/>
    </row>
    <row r="329" spans="3:3" x14ac:dyDescent="0.2">
      <c r="C329" s="291"/>
    </row>
    <row r="330" spans="3:3" x14ac:dyDescent="0.2">
      <c r="C330" s="291"/>
    </row>
    <row r="331" spans="3:3" x14ac:dyDescent="0.2">
      <c r="C331" s="291"/>
    </row>
    <row r="332" spans="3:3" x14ac:dyDescent="0.2">
      <c r="C332" s="291"/>
    </row>
    <row r="333" spans="3:3" x14ac:dyDescent="0.2">
      <c r="C333" s="291"/>
    </row>
    <row r="334" spans="3:3" x14ac:dyDescent="0.2">
      <c r="C334" s="291"/>
    </row>
    <row r="335" spans="3:3" x14ac:dyDescent="0.2">
      <c r="C335" s="291"/>
    </row>
    <row r="336" spans="3:3" x14ac:dyDescent="0.2">
      <c r="C336" s="291"/>
    </row>
    <row r="337" spans="3:3" x14ac:dyDescent="0.2">
      <c r="C337" s="291"/>
    </row>
    <row r="338" spans="3:3" x14ac:dyDescent="0.2">
      <c r="C338" s="291"/>
    </row>
    <row r="339" spans="3:3" x14ac:dyDescent="0.2">
      <c r="C339" s="291"/>
    </row>
    <row r="340" spans="3:3" x14ac:dyDescent="0.2">
      <c r="C340" s="291"/>
    </row>
    <row r="341" spans="3:3" x14ac:dyDescent="0.2">
      <c r="C341" s="291"/>
    </row>
    <row r="342" spans="3:3" x14ac:dyDescent="0.2">
      <c r="C342" s="291"/>
    </row>
    <row r="343" spans="3:3" x14ac:dyDescent="0.2">
      <c r="C343" s="291"/>
    </row>
    <row r="344" spans="3:3" x14ac:dyDescent="0.2">
      <c r="C344" s="291"/>
    </row>
    <row r="345" spans="3:3" x14ac:dyDescent="0.2">
      <c r="C345" s="291"/>
    </row>
    <row r="346" spans="3:3" x14ac:dyDescent="0.2">
      <c r="C346" s="291"/>
    </row>
    <row r="347" spans="3:3" x14ac:dyDescent="0.2">
      <c r="C347" s="291"/>
    </row>
    <row r="348" spans="3:3" x14ac:dyDescent="0.2">
      <c r="C348" s="291"/>
    </row>
    <row r="349" spans="3:3" x14ac:dyDescent="0.2">
      <c r="C349" s="291"/>
    </row>
    <row r="350" spans="3:3" x14ac:dyDescent="0.2">
      <c r="C350" s="291"/>
    </row>
    <row r="351" spans="3:3" x14ac:dyDescent="0.2">
      <c r="C351" s="291"/>
    </row>
    <row r="352" spans="3:3" x14ac:dyDescent="0.2">
      <c r="C352" s="291"/>
    </row>
    <row r="353" spans="3:3" x14ac:dyDescent="0.2">
      <c r="C353" s="291"/>
    </row>
    <row r="354" spans="3:3" x14ac:dyDescent="0.2">
      <c r="C354" s="291"/>
    </row>
    <row r="355" spans="3:3" x14ac:dyDescent="0.2">
      <c r="C355" s="291"/>
    </row>
    <row r="356" spans="3:3" x14ac:dyDescent="0.2">
      <c r="C356" s="291"/>
    </row>
    <row r="357" spans="3:3" x14ac:dyDescent="0.2">
      <c r="C357" s="291"/>
    </row>
    <row r="358" spans="3:3" x14ac:dyDescent="0.2">
      <c r="C358" s="291"/>
    </row>
    <row r="359" spans="3:3" x14ac:dyDescent="0.2">
      <c r="C359" s="291"/>
    </row>
    <row r="360" spans="3:3" x14ac:dyDescent="0.2">
      <c r="C360" s="291"/>
    </row>
    <row r="361" spans="3:3" x14ac:dyDescent="0.2">
      <c r="C361" s="291"/>
    </row>
    <row r="362" spans="3:3" x14ac:dyDescent="0.2">
      <c r="C362" s="291"/>
    </row>
    <row r="363" spans="3:3" x14ac:dyDescent="0.2">
      <c r="C363" s="291"/>
    </row>
    <row r="364" spans="3:3" x14ac:dyDescent="0.2">
      <c r="C364" s="291"/>
    </row>
    <row r="365" spans="3:3" x14ac:dyDescent="0.2">
      <c r="C365" s="291"/>
    </row>
    <row r="366" spans="3:3" x14ac:dyDescent="0.2">
      <c r="C366" s="291"/>
    </row>
    <row r="367" spans="3:3" x14ac:dyDescent="0.2">
      <c r="C367" s="291"/>
    </row>
    <row r="368" spans="3:3" x14ac:dyDescent="0.2">
      <c r="C368" s="291"/>
    </row>
    <row r="369" spans="3:3" x14ac:dyDescent="0.2">
      <c r="C369" s="291"/>
    </row>
    <row r="370" spans="3:3" x14ac:dyDescent="0.2">
      <c r="C370" s="291"/>
    </row>
    <row r="371" spans="3:3" x14ac:dyDescent="0.2">
      <c r="C371" s="291"/>
    </row>
    <row r="372" spans="3:3" x14ac:dyDescent="0.2">
      <c r="C372" s="291"/>
    </row>
    <row r="373" spans="3:3" x14ac:dyDescent="0.2">
      <c r="C373" s="291"/>
    </row>
    <row r="374" spans="3:3" x14ac:dyDescent="0.2">
      <c r="C374" s="291"/>
    </row>
    <row r="375" spans="3:3" x14ac:dyDescent="0.2">
      <c r="C375" s="291"/>
    </row>
    <row r="376" spans="3:3" x14ac:dyDescent="0.2">
      <c r="C376" s="291"/>
    </row>
    <row r="377" spans="3:3" x14ac:dyDescent="0.2">
      <c r="C377" s="291"/>
    </row>
    <row r="378" spans="3:3" x14ac:dyDescent="0.2">
      <c r="C378" s="291"/>
    </row>
    <row r="379" spans="3:3" x14ac:dyDescent="0.2">
      <c r="C379" s="291"/>
    </row>
    <row r="380" spans="3:3" x14ac:dyDescent="0.2">
      <c r="C380" s="291"/>
    </row>
    <row r="381" spans="3:3" x14ac:dyDescent="0.2">
      <c r="C381" s="291"/>
    </row>
    <row r="382" spans="3:3" x14ac:dyDescent="0.2">
      <c r="C382" s="291"/>
    </row>
    <row r="383" spans="3:3" x14ac:dyDescent="0.2">
      <c r="C383" s="291"/>
    </row>
    <row r="384" spans="3:3" x14ac:dyDescent="0.2">
      <c r="C384" s="291"/>
    </row>
    <row r="385" spans="3:3" x14ac:dyDescent="0.2">
      <c r="C385" s="291"/>
    </row>
    <row r="386" spans="3:3" x14ac:dyDescent="0.2">
      <c r="C386" s="291"/>
    </row>
    <row r="387" spans="3:3" x14ac:dyDescent="0.2">
      <c r="C387" s="291"/>
    </row>
    <row r="388" spans="3:3" x14ac:dyDescent="0.2">
      <c r="C388" s="291"/>
    </row>
    <row r="389" spans="3:3" x14ac:dyDescent="0.2">
      <c r="C389" s="291"/>
    </row>
    <row r="390" spans="3:3" x14ac:dyDescent="0.2">
      <c r="C390" s="291"/>
    </row>
    <row r="391" spans="3:3" x14ac:dyDescent="0.2">
      <c r="C391" s="291"/>
    </row>
    <row r="392" spans="3:3" x14ac:dyDescent="0.2">
      <c r="C392" s="291"/>
    </row>
    <row r="393" spans="3:3" x14ac:dyDescent="0.2">
      <c r="C393" s="291"/>
    </row>
    <row r="394" spans="3:3" x14ac:dyDescent="0.2">
      <c r="C394" s="291"/>
    </row>
    <row r="395" spans="3:3" x14ac:dyDescent="0.2">
      <c r="C395" s="291"/>
    </row>
    <row r="396" spans="3:3" x14ac:dyDescent="0.2">
      <c r="C396" s="291"/>
    </row>
    <row r="397" spans="3:3" x14ac:dyDescent="0.2">
      <c r="C397" s="291"/>
    </row>
    <row r="398" spans="3:3" x14ac:dyDescent="0.2">
      <c r="C398" s="291"/>
    </row>
    <row r="399" spans="3:3" x14ac:dyDescent="0.2">
      <c r="C399" s="291"/>
    </row>
    <row r="400" spans="3:3" x14ac:dyDescent="0.2">
      <c r="C400" s="291"/>
    </row>
    <row r="401" spans="3:3" x14ac:dyDescent="0.2">
      <c r="C401" s="291"/>
    </row>
    <row r="402" spans="3:3" x14ac:dyDescent="0.2">
      <c r="C402" s="291"/>
    </row>
    <row r="403" spans="3:3" x14ac:dyDescent="0.2">
      <c r="C403" s="291"/>
    </row>
    <row r="404" spans="3:3" x14ac:dyDescent="0.2">
      <c r="C404" s="291"/>
    </row>
    <row r="405" spans="3:3" x14ac:dyDescent="0.2">
      <c r="C405" s="291"/>
    </row>
    <row r="406" spans="3:3" x14ac:dyDescent="0.2">
      <c r="C406" s="291"/>
    </row>
    <row r="407" spans="3:3" x14ac:dyDescent="0.2">
      <c r="C407" s="291"/>
    </row>
    <row r="408" spans="3:3" x14ac:dyDescent="0.2">
      <c r="C408" s="291"/>
    </row>
    <row r="409" spans="3:3" x14ac:dyDescent="0.2">
      <c r="C409" s="291"/>
    </row>
    <row r="410" spans="3:3" x14ac:dyDescent="0.2">
      <c r="C410" s="291"/>
    </row>
    <row r="411" spans="3:3" x14ac:dyDescent="0.2">
      <c r="C411" s="291"/>
    </row>
    <row r="412" spans="3:3" x14ac:dyDescent="0.2">
      <c r="C412" s="291"/>
    </row>
    <row r="413" spans="3:3" x14ac:dyDescent="0.2">
      <c r="C413" s="291"/>
    </row>
    <row r="414" spans="3:3" x14ac:dyDescent="0.2">
      <c r="C414" s="291"/>
    </row>
    <row r="415" spans="3:3" x14ac:dyDescent="0.2">
      <c r="C415" s="291"/>
    </row>
    <row r="416" spans="3:3" x14ac:dyDescent="0.2">
      <c r="C416" s="291"/>
    </row>
    <row r="417" spans="3:3" x14ac:dyDescent="0.2">
      <c r="C417" s="291"/>
    </row>
    <row r="418" spans="3:3" x14ac:dyDescent="0.2">
      <c r="C418" s="291"/>
    </row>
    <row r="419" spans="3:3" x14ac:dyDescent="0.2">
      <c r="C419" s="291"/>
    </row>
    <row r="420" spans="3:3" x14ac:dyDescent="0.2">
      <c r="C420" s="291"/>
    </row>
    <row r="421" spans="3:3" x14ac:dyDescent="0.2">
      <c r="C421" s="291"/>
    </row>
    <row r="422" spans="3:3" x14ac:dyDescent="0.2">
      <c r="C422" s="291"/>
    </row>
    <row r="423" spans="3:3" x14ac:dyDescent="0.2">
      <c r="C423" s="291"/>
    </row>
    <row r="424" spans="3:3" x14ac:dyDescent="0.2">
      <c r="C424" s="291"/>
    </row>
    <row r="425" spans="3:3" x14ac:dyDescent="0.2">
      <c r="C425" s="291"/>
    </row>
    <row r="426" spans="3:3" x14ac:dyDescent="0.2">
      <c r="C426" s="291"/>
    </row>
    <row r="427" spans="3:3" x14ac:dyDescent="0.2">
      <c r="C427" s="291"/>
    </row>
    <row r="428" spans="3:3" x14ac:dyDescent="0.2">
      <c r="C428" s="291"/>
    </row>
    <row r="429" spans="3:3" x14ac:dyDescent="0.2">
      <c r="C429" s="291"/>
    </row>
    <row r="430" spans="3:3" x14ac:dyDescent="0.2">
      <c r="C430" s="291"/>
    </row>
    <row r="431" spans="3:3" x14ac:dyDescent="0.2">
      <c r="C431" s="291"/>
    </row>
    <row r="432" spans="3:3" x14ac:dyDescent="0.2">
      <c r="C432" s="291"/>
    </row>
    <row r="433" spans="3:3" x14ac:dyDescent="0.2">
      <c r="C433" s="291"/>
    </row>
    <row r="434" spans="3:3" x14ac:dyDescent="0.2">
      <c r="C434" s="291"/>
    </row>
    <row r="435" spans="3:3" x14ac:dyDescent="0.2">
      <c r="C435" s="291"/>
    </row>
    <row r="436" spans="3:3" x14ac:dyDescent="0.2">
      <c r="C436" s="291"/>
    </row>
    <row r="437" spans="3:3" x14ac:dyDescent="0.2">
      <c r="C437" s="291"/>
    </row>
    <row r="438" spans="3:3" x14ac:dyDescent="0.2">
      <c r="C438" s="291"/>
    </row>
    <row r="439" spans="3:3" x14ac:dyDescent="0.2">
      <c r="C439" s="291"/>
    </row>
    <row r="440" spans="3:3" x14ac:dyDescent="0.2">
      <c r="C440" s="291"/>
    </row>
    <row r="441" spans="3:3" x14ac:dyDescent="0.2">
      <c r="C441" s="291"/>
    </row>
    <row r="442" spans="3:3" x14ac:dyDescent="0.2">
      <c r="C442" s="291"/>
    </row>
    <row r="443" spans="3:3" x14ac:dyDescent="0.2">
      <c r="C443" s="291"/>
    </row>
    <row r="444" spans="3:3" x14ac:dyDescent="0.2">
      <c r="C444" s="291"/>
    </row>
    <row r="445" spans="3:3" x14ac:dyDescent="0.2">
      <c r="C445" s="291"/>
    </row>
    <row r="446" spans="3:3" x14ac:dyDescent="0.2">
      <c r="C446" s="291"/>
    </row>
    <row r="447" spans="3:3" x14ac:dyDescent="0.2">
      <c r="C447" s="291"/>
    </row>
    <row r="448" spans="3:3" x14ac:dyDescent="0.2">
      <c r="C448" s="291"/>
    </row>
    <row r="449" spans="3:3" x14ac:dyDescent="0.2">
      <c r="C449" s="291"/>
    </row>
    <row r="450" spans="3:3" x14ac:dyDescent="0.2">
      <c r="C450" s="291"/>
    </row>
    <row r="451" spans="3:3" x14ac:dyDescent="0.2">
      <c r="C451" s="291"/>
    </row>
    <row r="452" spans="3:3" x14ac:dyDescent="0.2">
      <c r="C452" s="291"/>
    </row>
    <row r="453" spans="3:3" x14ac:dyDescent="0.2">
      <c r="C453" s="291"/>
    </row>
    <row r="454" spans="3:3" x14ac:dyDescent="0.2">
      <c r="C454" s="291"/>
    </row>
    <row r="455" spans="3:3" x14ac:dyDescent="0.2">
      <c r="C455" s="291"/>
    </row>
    <row r="456" spans="3:3" x14ac:dyDescent="0.2">
      <c r="C456" s="291"/>
    </row>
    <row r="457" spans="3:3" x14ac:dyDescent="0.2">
      <c r="C457" s="291"/>
    </row>
    <row r="458" spans="3:3" x14ac:dyDescent="0.2">
      <c r="C458" s="291"/>
    </row>
    <row r="459" spans="3:3" x14ac:dyDescent="0.2">
      <c r="C459" s="291"/>
    </row>
    <row r="460" spans="3:3" x14ac:dyDescent="0.2">
      <c r="C460" s="291"/>
    </row>
    <row r="461" spans="3:3" x14ac:dyDescent="0.2">
      <c r="C461" s="291"/>
    </row>
    <row r="462" spans="3:3" x14ac:dyDescent="0.2">
      <c r="C462" s="291"/>
    </row>
    <row r="463" spans="3:3" x14ac:dyDescent="0.2">
      <c r="C463" s="291"/>
    </row>
    <row r="464" spans="3:3" x14ac:dyDescent="0.2">
      <c r="C464" s="291"/>
    </row>
    <row r="465" spans="3:3" x14ac:dyDescent="0.2">
      <c r="C465" s="291"/>
    </row>
    <row r="466" spans="3:3" x14ac:dyDescent="0.2">
      <c r="C466" s="291"/>
    </row>
    <row r="467" spans="3:3" x14ac:dyDescent="0.2">
      <c r="C467" s="291"/>
    </row>
    <row r="468" spans="3:3" x14ac:dyDescent="0.2">
      <c r="C468" s="291"/>
    </row>
    <row r="469" spans="3:3" x14ac:dyDescent="0.2">
      <c r="C469" s="291"/>
    </row>
    <row r="470" spans="3:3" x14ac:dyDescent="0.2">
      <c r="C470" s="291"/>
    </row>
    <row r="471" spans="3:3" x14ac:dyDescent="0.2">
      <c r="C471" s="291"/>
    </row>
    <row r="472" spans="3:3" x14ac:dyDescent="0.2">
      <c r="C472" s="291"/>
    </row>
    <row r="473" spans="3:3" x14ac:dyDescent="0.2">
      <c r="C473" s="291"/>
    </row>
    <row r="474" spans="3:3" x14ac:dyDescent="0.2">
      <c r="C474" s="291"/>
    </row>
    <row r="475" spans="3:3" x14ac:dyDescent="0.2">
      <c r="C475" s="291"/>
    </row>
    <row r="476" spans="3:3" x14ac:dyDescent="0.2">
      <c r="C476" s="291"/>
    </row>
    <row r="477" spans="3:3" x14ac:dyDescent="0.2">
      <c r="C477" s="291"/>
    </row>
    <row r="478" spans="3:3" x14ac:dyDescent="0.2">
      <c r="C478" s="291"/>
    </row>
    <row r="479" spans="3:3" x14ac:dyDescent="0.2">
      <c r="C479" s="291"/>
    </row>
    <row r="480" spans="3:3" x14ac:dyDescent="0.2">
      <c r="C480" s="291"/>
    </row>
    <row r="481" spans="3:3" x14ac:dyDescent="0.2">
      <c r="C481" s="291"/>
    </row>
    <row r="482" spans="3:3" x14ac:dyDescent="0.2">
      <c r="C482" s="291"/>
    </row>
    <row r="483" spans="3:3" x14ac:dyDescent="0.2">
      <c r="C483" s="291"/>
    </row>
    <row r="484" spans="3:3" x14ac:dyDescent="0.2">
      <c r="C484" s="291"/>
    </row>
    <row r="485" spans="3:3" x14ac:dyDescent="0.2">
      <c r="C485" s="291"/>
    </row>
    <row r="486" spans="3:3" x14ac:dyDescent="0.2">
      <c r="C486" s="291"/>
    </row>
    <row r="487" spans="3:3" x14ac:dyDescent="0.2">
      <c r="C487" s="291"/>
    </row>
    <row r="488" spans="3:3" x14ac:dyDescent="0.2">
      <c r="C488" s="291"/>
    </row>
    <row r="489" spans="3:3" x14ac:dyDescent="0.2">
      <c r="C489" s="291"/>
    </row>
    <row r="490" spans="3:3" x14ac:dyDescent="0.2">
      <c r="C490" s="291"/>
    </row>
    <row r="491" spans="3:3" x14ac:dyDescent="0.2">
      <c r="C491" s="291"/>
    </row>
    <row r="492" spans="3:3" x14ac:dyDescent="0.2">
      <c r="C492" s="291"/>
    </row>
    <row r="493" spans="3:3" x14ac:dyDescent="0.2">
      <c r="C493" s="291"/>
    </row>
    <row r="494" spans="3:3" x14ac:dyDescent="0.2">
      <c r="C494" s="291"/>
    </row>
    <row r="495" spans="3:3" x14ac:dyDescent="0.2">
      <c r="C495" s="291"/>
    </row>
    <row r="496" spans="3:3" x14ac:dyDescent="0.2">
      <c r="C496" s="291"/>
    </row>
    <row r="497" spans="3:3" x14ac:dyDescent="0.2">
      <c r="C497" s="291"/>
    </row>
    <row r="498" spans="3:3" x14ac:dyDescent="0.2">
      <c r="C498" s="291"/>
    </row>
    <row r="499" spans="3:3" x14ac:dyDescent="0.2">
      <c r="C499" s="291"/>
    </row>
    <row r="500" spans="3:3" x14ac:dyDescent="0.2">
      <c r="C500" s="291"/>
    </row>
    <row r="501" spans="3:3" x14ac:dyDescent="0.2">
      <c r="C501" s="291"/>
    </row>
    <row r="502" spans="3:3" x14ac:dyDescent="0.2">
      <c r="C502" s="291"/>
    </row>
    <row r="503" spans="3:3" x14ac:dyDescent="0.2">
      <c r="C503" s="291"/>
    </row>
    <row r="504" spans="3:3" x14ac:dyDescent="0.2">
      <c r="C504" s="291"/>
    </row>
    <row r="505" spans="3:3" x14ac:dyDescent="0.2">
      <c r="C505" s="291"/>
    </row>
    <row r="506" spans="3:3" x14ac:dyDescent="0.2">
      <c r="C506" s="291"/>
    </row>
    <row r="507" spans="3:3" x14ac:dyDescent="0.2">
      <c r="C507" s="291"/>
    </row>
    <row r="508" spans="3:3" x14ac:dyDescent="0.2">
      <c r="C508" s="291"/>
    </row>
    <row r="509" spans="3:3" x14ac:dyDescent="0.2">
      <c r="C509" s="291"/>
    </row>
    <row r="510" spans="3:3" x14ac:dyDescent="0.2">
      <c r="C510" s="291"/>
    </row>
    <row r="511" spans="3:3" x14ac:dyDescent="0.2">
      <c r="C511" s="291"/>
    </row>
    <row r="512" spans="3:3" x14ac:dyDescent="0.2">
      <c r="C512" s="291"/>
    </row>
    <row r="513" spans="3:3" x14ac:dyDescent="0.2">
      <c r="C513" s="291"/>
    </row>
    <row r="514" spans="3:3" x14ac:dyDescent="0.2">
      <c r="C514" s="291"/>
    </row>
    <row r="515" spans="3:3" x14ac:dyDescent="0.2">
      <c r="C515" s="291"/>
    </row>
    <row r="516" spans="3:3" x14ac:dyDescent="0.2">
      <c r="C516" s="291"/>
    </row>
    <row r="517" spans="3:3" x14ac:dyDescent="0.2">
      <c r="C517" s="291"/>
    </row>
    <row r="518" spans="3:3" x14ac:dyDescent="0.2">
      <c r="C518" s="291"/>
    </row>
    <row r="519" spans="3:3" x14ac:dyDescent="0.2">
      <c r="C519" s="291"/>
    </row>
    <row r="520" spans="3:3" x14ac:dyDescent="0.2">
      <c r="C520" s="291"/>
    </row>
    <row r="521" spans="3:3" x14ac:dyDescent="0.2">
      <c r="C521" s="291"/>
    </row>
    <row r="522" spans="3:3" x14ac:dyDescent="0.2">
      <c r="C522" s="291"/>
    </row>
    <row r="523" spans="3:3" x14ac:dyDescent="0.2">
      <c r="C523" s="291"/>
    </row>
    <row r="524" spans="3:3" x14ac:dyDescent="0.2">
      <c r="C524" s="291"/>
    </row>
    <row r="525" spans="3:3" x14ac:dyDescent="0.2">
      <c r="C525" s="291"/>
    </row>
    <row r="526" spans="3:3" x14ac:dyDescent="0.2">
      <c r="C526" s="291"/>
    </row>
    <row r="527" spans="3:3" x14ac:dyDescent="0.2">
      <c r="C527" s="291"/>
    </row>
    <row r="528" spans="3:3" x14ac:dyDescent="0.2">
      <c r="C528" s="291"/>
    </row>
    <row r="529" spans="3:3" x14ac:dyDescent="0.2">
      <c r="C529" s="291"/>
    </row>
    <row r="530" spans="3:3" x14ac:dyDescent="0.2">
      <c r="C530" s="291"/>
    </row>
    <row r="531" spans="3:3" x14ac:dyDescent="0.2">
      <c r="C531" s="291"/>
    </row>
    <row r="532" spans="3:3" x14ac:dyDescent="0.2">
      <c r="C532" s="291"/>
    </row>
    <row r="533" spans="3:3" x14ac:dyDescent="0.2">
      <c r="C533" s="291"/>
    </row>
    <row r="534" spans="3:3" x14ac:dyDescent="0.2">
      <c r="C534" s="291"/>
    </row>
    <row r="535" spans="3:3" x14ac:dyDescent="0.2">
      <c r="C535" s="291"/>
    </row>
    <row r="536" spans="3:3" x14ac:dyDescent="0.2">
      <c r="C536" s="291"/>
    </row>
    <row r="537" spans="3:3" x14ac:dyDescent="0.2">
      <c r="C537" s="291"/>
    </row>
    <row r="538" spans="3:3" x14ac:dyDescent="0.2">
      <c r="C538" s="291"/>
    </row>
    <row r="539" spans="3:3" x14ac:dyDescent="0.2">
      <c r="C539" s="291"/>
    </row>
    <row r="540" spans="3:3" x14ac:dyDescent="0.2">
      <c r="C540" s="291"/>
    </row>
    <row r="541" spans="3:3" x14ac:dyDescent="0.2">
      <c r="C541" s="291"/>
    </row>
    <row r="542" spans="3:3" x14ac:dyDescent="0.2">
      <c r="C542" s="291"/>
    </row>
    <row r="543" spans="3:3" x14ac:dyDescent="0.2">
      <c r="C543" s="291"/>
    </row>
    <row r="544" spans="3:3" x14ac:dyDescent="0.2">
      <c r="C544" s="291"/>
    </row>
    <row r="545" spans="3:3" x14ac:dyDescent="0.2">
      <c r="C545" s="291"/>
    </row>
    <row r="546" spans="3:3" x14ac:dyDescent="0.2">
      <c r="C546" s="291"/>
    </row>
    <row r="547" spans="3:3" x14ac:dyDescent="0.2">
      <c r="C547" s="291"/>
    </row>
    <row r="548" spans="3:3" x14ac:dyDescent="0.2">
      <c r="C548" s="291"/>
    </row>
    <row r="549" spans="3:3" x14ac:dyDescent="0.2">
      <c r="C549" s="291"/>
    </row>
    <row r="550" spans="3:3" x14ac:dyDescent="0.2">
      <c r="C550" s="291"/>
    </row>
    <row r="551" spans="3:3" x14ac:dyDescent="0.2">
      <c r="C551" s="291"/>
    </row>
    <row r="552" spans="3:3" x14ac:dyDescent="0.2">
      <c r="C552" s="291"/>
    </row>
    <row r="553" spans="3:3" x14ac:dyDescent="0.2">
      <c r="C553" s="291"/>
    </row>
    <row r="554" spans="3:3" x14ac:dyDescent="0.2">
      <c r="C554" s="291"/>
    </row>
    <row r="555" spans="3:3" x14ac:dyDescent="0.2">
      <c r="C555" s="291"/>
    </row>
    <row r="556" spans="3:3" x14ac:dyDescent="0.2">
      <c r="C556" s="291"/>
    </row>
    <row r="557" spans="3:3" x14ac:dyDescent="0.2">
      <c r="C557" s="291"/>
    </row>
    <row r="558" spans="3:3" x14ac:dyDescent="0.2">
      <c r="C558" s="291"/>
    </row>
    <row r="559" spans="3:3" x14ac:dyDescent="0.2">
      <c r="C559" s="291"/>
    </row>
    <row r="560" spans="3:3" x14ac:dyDescent="0.2">
      <c r="C560" s="291"/>
    </row>
    <row r="561" spans="3:3" x14ac:dyDescent="0.2">
      <c r="C561" s="291"/>
    </row>
    <row r="562" spans="3:3" x14ac:dyDescent="0.2">
      <c r="C562" s="291"/>
    </row>
    <row r="563" spans="3:3" x14ac:dyDescent="0.2">
      <c r="C563" s="291"/>
    </row>
    <row r="564" spans="3:3" x14ac:dyDescent="0.2">
      <c r="C564" s="291"/>
    </row>
    <row r="565" spans="3:3" x14ac:dyDescent="0.2">
      <c r="C565" s="291"/>
    </row>
    <row r="566" spans="3:3" x14ac:dyDescent="0.2">
      <c r="C566" s="291"/>
    </row>
    <row r="567" spans="3:3" x14ac:dyDescent="0.2">
      <c r="C567" s="291"/>
    </row>
    <row r="568" spans="3:3" x14ac:dyDescent="0.2">
      <c r="C568" s="291"/>
    </row>
    <row r="569" spans="3:3" x14ac:dyDescent="0.2">
      <c r="C569" s="291"/>
    </row>
    <row r="570" spans="3:3" x14ac:dyDescent="0.2">
      <c r="C570" s="291"/>
    </row>
    <row r="571" spans="3:3" x14ac:dyDescent="0.2">
      <c r="C571" s="291"/>
    </row>
    <row r="572" spans="3:3" x14ac:dyDescent="0.2">
      <c r="C572" s="291"/>
    </row>
    <row r="573" spans="3:3" x14ac:dyDescent="0.2">
      <c r="C573" s="291"/>
    </row>
    <row r="574" spans="3:3" x14ac:dyDescent="0.2">
      <c r="C574" s="291"/>
    </row>
    <row r="575" spans="3:3" x14ac:dyDescent="0.2">
      <c r="C575" s="291"/>
    </row>
    <row r="576" spans="3:3" x14ac:dyDescent="0.2">
      <c r="C576" s="291"/>
    </row>
    <row r="577" spans="3:3" x14ac:dyDescent="0.2">
      <c r="C577" s="291"/>
    </row>
    <row r="578" spans="3:3" x14ac:dyDescent="0.2">
      <c r="C578" s="291"/>
    </row>
    <row r="579" spans="3:3" x14ac:dyDescent="0.2">
      <c r="C579" s="291"/>
    </row>
    <row r="580" spans="3:3" x14ac:dyDescent="0.2">
      <c r="C580" s="291"/>
    </row>
    <row r="581" spans="3:3" x14ac:dyDescent="0.2">
      <c r="C581" s="291"/>
    </row>
    <row r="582" spans="3:3" x14ac:dyDescent="0.2">
      <c r="C582" s="291"/>
    </row>
    <row r="583" spans="3:3" x14ac:dyDescent="0.2">
      <c r="C583" s="291"/>
    </row>
    <row r="584" spans="3:3" x14ac:dyDescent="0.2">
      <c r="C584" s="291"/>
    </row>
    <row r="585" spans="3:3" x14ac:dyDescent="0.2">
      <c r="C585" s="291"/>
    </row>
    <row r="586" spans="3:3" x14ac:dyDescent="0.2">
      <c r="C586" s="291"/>
    </row>
    <row r="587" spans="3:3" x14ac:dyDescent="0.2">
      <c r="C587" s="291"/>
    </row>
    <row r="588" spans="3:3" x14ac:dyDescent="0.2">
      <c r="C588" s="291"/>
    </row>
    <row r="589" spans="3:3" x14ac:dyDescent="0.2">
      <c r="C589" s="291"/>
    </row>
    <row r="590" spans="3:3" x14ac:dyDescent="0.2">
      <c r="C590" s="291"/>
    </row>
    <row r="591" spans="3:3" x14ac:dyDescent="0.2">
      <c r="C591" s="291"/>
    </row>
    <row r="592" spans="3:3" x14ac:dyDescent="0.2">
      <c r="C592" s="291"/>
    </row>
    <row r="593" spans="3:3" x14ac:dyDescent="0.2">
      <c r="C593" s="291"/>
    </row>
    <row r="594" spans="3:3" x14ac:dyDescent="0.2">
      <c r="C594" s="291"/>
    </row>
    <row r="595" spans="3:3" x14ac:dyDescent="0.2">
      <c r="C595" s="291"/>
    </row>
    <row r="596" spans="3:3" x14ac:dyDescent="0.2">
      <c r="C596" s="291"/>
    </row>
    <row r="597" spans="3:3" x14ac:dyDescent="0.2">
      <c r="C597" s="291"/>
    </row>
    <row r="598" spans="3:3" x14ac:dyDescent="0.2">
      <c r="C598" s="291"/>
    </row>
    <row r="599" spans="3:3" x14ac:dyDescent="0.2">
      <c r="C599" s="291"/>
    </row>
    <row r="600" spans="3:3" x14ac:dyDescent="0.2">
      <c r="C600" s="291"/>
    </row>
    <row r="601" spans="3:3" x14ac:dyDescent="0.2">
      <c r="C601" s="291"/>
    </row>
    <row r="602" spans="3:3" x14ac:dyDescent="0.2">
      <c r="C602" s="291"/>
    </row>
    <row r="603" spans="3:3" x14ac:dyDescent="0.2">
      <c r="C603" s="291"/>
    </row>
    <row r="604" spans="3:3" x14ac:dyDescent="0.2">
      <c r="C604" s="291"/>
    </row>
    <row r="605" spans="3:3" x14ac:dyDescent="0.2">
      <c r="C605" s="291"/>
    </row>
    <row r="606" spans="3:3" x14ac:dyDescent="0.2">
      <c r="C606" s="291"/>
    </row>
    <row r="607" spans="3:3" x14ac:dyDescent="0.2">
      <c r="C607" s="291"/>
    </row>
    <row r="608" spans="3:3" x14ac:dyDescent="0.2">
      <c r="C608" s="291"/>
    </row>
    <row r="609" spans="3:3" x14ac:dyDescent="0.2">
      <c r="C609" s="291"/>
    </row>
    <row r="610" spans="3:3" x14ac:dyDescent="0.2">
      <c r="C610" s="291"/>
    </row>
    <row r="611" spans="3:3" x14ac:dyDescent="0.2">
      <c r="C611" s="291"/>
    </row>
    <row r="612" spans="3:3" x14ac:dyDescent="0.2">
      <c r="C612" s="291"/>
    </row>
    <row r="613" spans="3:3" x14ac:dyDescent="0.2">
      <c r="C613" s="291"/>
    </row>
    <row r="614" spans="3:3" x14ac:dyDescent="0.2">
      <c r="C614" s="291"/>
    </row>
    <row r="615" spans="3:3" x14ac:dyDescent="0.2">
      <c r="C615" s="291"/>
    </row>
    <row r="616" spans="3:3" x14ac:dyDescent="0.2">
      <c r="C616" s="291"/>
    </row>
    <row r="617" spans="3:3" x14ac:dyDescent="0.2">
      <c r="C617" s="291"/>
    </row>
    <row r="618" spans="3:3" x14ac:dyDescent="0.2">
      <c r="C618" s="291"/>
    </row>
    <row r="619" spans="3:3" x14ac:dyDescent="0.2">
      <c r="C619" s="291"/>
    </row>
    <row r="620" spans="3:3" x14ac:dyDescent="0.2">
      <c r="C620" s="291"/>
    </row>
    <row r="621" spans="3:3" x14ac:dyDescent="0.2">
      <c r="C621" s="291"/>
    </row>
    <row r="622" spans="3:3" x14ac:dyDescent="0.2">
      <c r="C622" s="291"/>
    </row>
    <row r="623" spans="3:3" x14ac:dyDescent="0.2">
      <c r="C623" s="291"/>
    </row>
    <row r="624" spans="3:3" x14ac:dyDescent="0.2">
      <c r="C624" s="291"/>
    </row>
    <row r="625" spans="3:3" x14ac:dyDescent="0.2">
      <c r="C625" s="291"/>
    </row>
    <row r="626" spans="3:3" x14ac:dyDescent="0.2">
      <c r="C626" s="291"/>
    </row>
    <row r="627" spans="3:3" x14ac:dyDescent="0.2">
      <c r="C627" s="291"/>
    </row>
    <row r="628" spans="3:3" x14ac:dyDescent="0.2">
      <c r="C628" s="291"/>
    </row>
    <row r="629" spans="3:3" x14ac:dyDescent="0.2">
      <c r="C629" s="291"/>
    </row>
    <row r="630" spans="3:3" x14ac:dyDescent="0.2">
      <c r="C630" s="291"/>
    </row>
    <row r="631" spans="3:3" x14ac:dyDescent="0.2">
      <c r="C631" s="291"/>
    </row>
    <row r="632" spans="3:3" x14ac:dyDescent="0.2">
      <c r="C632" s="291"/>
    </row>
    <row r="633" spans="3:3" x14ac:dyDescent="0.2">
      <c r="C633" s="291"/>
    </row>
    <row r="634" spans="3:3" x14ac:dyDescent="0.2">
      <c r="C634" s="291"/>
    </row>
    <row r="635" spans="3:3" x14ac:dyDescent="0.2">
      <c r="C635" s="291"/>
    </row>
    <row r="636" spans="3:3" x14ac:dyDescent="0.2">
      <c r="C636" s="291"/>
    </row>
    <row r="637" spans="3:3" x14ac:dyDescent="0.2">
      <c r="C637" s="291"/>
    </row>
    <row r="638" spans="3:3" x14ac:dyDescent="0.2">
      <c r="C638" s="291"/>
    </row>
    <row r="639" spans="3:3" x14ac:dyDescent="0.2">
      <c r="C639" s="291"/>
    </row>
    <row r="640" spans="3:3" x14ac:dyDescent="0.2">
      <c r="C640" s="291"/>
    </row>
    <row r="641" spans="3:3" x14ac:dyDescent="0.2">
      <c r="C641" s="291"/>
    </row>
    <row r="642" spans="3:3" x14ac:dyDescent="0.2">
      <c r="C642" s="291"/>
    </row>
    <row r="643" spans="3:3" x14ac:dyDescent="0.2">
      <c r="C643" s="291"/>
    </row>
    <row r="644" spans="3:3" x14ac:dyDescent="0.2">
      <c r="C644" s="291"/>
    </row>
    <row r="645" spans="3:3" x14ac:dyDescent="0.2">
      <c r="C645" s="291"/>
    </row>
    <row r="646" spans="3:3" x14ac:dyDescent="0.2">
      <c r="C646" s="291"/>
    </row>
    <row r="647" spans="3:3" x14ac:dyDescent="0.2">
      <c r="C647" s="291"/>
    </row>
    <row r="648" spans="3:3" x14ac:dyDescent="0.2">
      <c r="C648" s="291"/>
    </row>
    <row r="649" spans="3:3" x14ac:dyDescent="0.2">
      <c r="C649" s="291"/>
    </row>
    <row r="650" spans="3:3" x14ac:dyDescent="0.2">
      <c r="C650" s="291"/>
    </row>
    <row r="651" spans="3:3" x14ac:dyDescent="0.2">
      <c r="C651" s="291"/>
    </row>
    <row r="652" spans="3:3" x14ac:dyDescent="0.2">
      <c r="C652" s="291"/>
    </row>
    <row r="653" spans="3:3" x14ac:dyDescent="0.2">
      <c r="C653" s="291"/>
    </row>
    <row r="654" spans="3:3" x14ac:dyDescent="0.2">
      <c r="C654" s="291"/>
    </row>
    <row r="655" spans="3:3" x14ac:dyDescent="0.2">
      <c r="C655" s="291"/>
    </row>
    <row r="656" spans="3:3" x14ac:dyDescent="0.2">
      <c r="C656" s="291"/>
    </row>
    <row r="657" spans="3:3" x14ac:dyDescent="0.2">
      <c r="C657" s="291"/>
    </row>
    <row r="658" spans="3:3" x14ac:dyDescent="0.2">
      <c r="C658" s="291"/>
    </row>
    <row r="659" spans="3:3" x14ac:dyDescent="0.2">
      <c r="C659" s="291"/>
    </row>
    <row r="660" spans="3:3" x14ac:dyDescent="0.2">
      <c r="C660" s="291"/>
    </row>
    <row r="661" spans="3:3" x14ac:dyDescent="0.2">
      <c r="C661" s="291"/>
    </row>
    <row r="662" spans="3:3" x14ac:dyDescent="0.2">
      <c r="C662" s="291"/>
    </row>
    <row r="663" spans="3:3" x14ac:dyDescent="0.2">
      <c r="C663" s="291"/>
    </row>
    <row r="664" spans="3:3" x14ac:dyDescent="0.2">
      <c r="C664" s="291"/>
    </row>
    <row r="665" spans="3:3" x14ac:dyDescent="0.2">
      <c r="C665" s="291"/>
    </row>
    <row r="666" spans="3:3" x14ac:dyDescent="0.2">
      <c r="C666" s="291"/>
    </row>
    <row r="667" spans="3:3" x14ac:dyDescent="0.2">
      <c r="C667" s="291"/>
    </row>
    <row r="668" spans="3:3" x14ac:dyDescent="0.2">
      <c r="C668" s="291"/>
    </row>
    <row r="669" spans="3:3" x14ac:dyDescent="0.2">
      <c r="C669" s="291"/>
    </row>
    <row r="670" spans="3:3" x14ac:dyDescent="0.2">
      <c r="C670" s="291"/>
    </row>
    <row r="671" spans="3:3" x14ac:dyDescent="0.2">
      <c r="C671" s="291"/>
    </row>
    <row r="672" spans="3:3" x14ac:dyDescent="0.2">
      <c r="C672" s="291"/>
    </row>
    <row r="673" spans="3:3" x14ac:dyDescent="0.2">
      <c r="C673" s="291"/>
    </row>
    <row r="674" spans="3:3" x14ac:dyDescent="0.2">
      <c r="C674" s="291"/>
    </row>
    <row r="675" spans="3:3" x14ac:dyDescent="0.2">
      <c r="C675" s="291"/>
    </row>
    <row r="676" spans="3:3" x14ac:dyDescent="0.2">
      <c r="C676" s="291"/>
    </row>
    <row r="677" spans="3:3" x14ac:dyDescent="0.2">
      <c r="C677" s="291"/>
    </row>
    <row r="678" spans="3:3" x14ac:dyDescent="0.2">
      <c r="C678" s="291"/>
    </row>
    <row r="679" spans="3:3" x14ac:dyDescent="0.2">
      <c r="C679" s="291"/>
    </row>
    <row r="680" spans="3:3" x14ac:dyDescent="0.2">
      <c r="C680" s="291"/>
    </row>
    <row r="681" spans="3:3" x14ac:dyDescent="0.2">
      <c r="C681" s="291"/>
    </row>
    <row r="682" spans="3:3" x14ac:dyDescent="0.2">
      <c r="C682" s="291"/>
    </row>
    <row r="683" spans="3:3" x14ac:dyDescent="0.2">
      <c r="C683" s="291"/>
    </row>
    <row r="684" spans="3:3" x14ac:dyDescent="0.2">
      <c r="C684" s="291"/>
    </row>
    <row r="685" spans="3:3" x14ac:dyDescent="0.2">
      <c r="C685" s="291"/>
    </row>
    <row r="686" spans="3:3" x14ac:dyDescent="0.2">
      <c r="C686" s="291"/>
    </row>
    <row r="687" spans="3:3" x14ac:dyDescent="0.2">
      <c r="C687" s="291"/>
    </row>
    <row r="688" spans="3:3" x14ac:dyDescent="0.2">
      <c r="C688" s="291"/>
    </row>
    <row r="689" spans="3:3" x14ac:dyDescent="0.2">
      <c r="C689" s="291"/>
    </row>
    <row r="690" spans="3:3" x14ac:dyDescent="0.2">
      <c r="C690" s="291"/>
    </row>
    <row r="691" spans="3:3" x14ac:dyDescent="0.2">
      <c r="C691" s="291"/>
    </row>
    <row r="692" spans="3:3" x14ac:dyDescent="0.2">
      <c r="C692" s="291"/>
    </row>
    <row r="693" spans="3:3" x14ac:dyDescent="0.2">
      <c r="C693" s="291"/>
    </row>
    <row r="694" spans="3:3" x14ac:dyDescent="0.2">
      <c r="C694" s="291"/>
    </row>
    <row r="695" spans="3:3" x14ac:dyDescent="0.2">
      <c r="C695" s="291"/>
    </row>
    <row r="696" spans="3:3" x14ac:dyDescent="0.2">
      <c r="C696" s="291"/>
    </row>
    <row r="697" spans="3:3" x14ac:dyDescent="0.2">
      <c r="C697" s="291"/>
    </row>
    <row r="698" spans="3:3" x14ac:dyDescent="0.2">
      <c r="C698" s="291"/>
    </row>
    <row r="699" spans="3:3" x14ac:dyDescent="0.2">
      <c r="C699" s="291"/>
    </row>
    <row r="700" spans="3:3" x14ac:dyDescent="0.2">
      <c r="C700" s="291"/>
    </row>
    <row r="701" spans="3:3" x14ac:dyDescent="0.2">
      <c r="C701" s="291"/>
    </row>
    <row r="702" spans="3:3" x14ac:dyDescent="0.2">
      <c r="C702" s="291"/>
    </row>
    <row r="703" spans="3:3" x14ac:dyDescent="0.2">
      <c r="C703" s="291"/>
    </row>
    <row r="704" spans="3:3" x14ac:dyDescent="0.2">
      <c r="C704" s="291"/>
    </row>
    <row r="705" spans="3:3" x14ac:dyDescent="0.2">
      <c r="C705" s="291"/>
    </row>
    <row r="706" spans="3:3" x14ac:dyDescent="0.2">
      <c r="C706" s="291"/>
    </row>
    <row r="707" spans="3:3" x14ac:dyDescent="0.2">
      <c r="C707" s="291"/>
    </row>
    <row r="708" spans="3:3" x14ac:dyDescent="0.2">
      <c r="C708" s="291"/>
    </row>
    <row r="709" spans="3:3" x14ac:dyDescent="0.2">
      <c r="C709" s="291"/>
    </row>
    <row r="710" spans="3:3" x14ac:dyDescent="0.2">
      <c r="C710" s="291"/>
    </row>
    <row r="711" spans="3:3" x14ac:dyDescent="0.2">
      <c r="C711" s="291"/>
    </row>
    <row r="712" spans="3:3" x14ac:dyDescent="0.2">
      <c r="C712" s="291"/>
    </row>
    <row r="713" spans="3:3" x14ac:dyDescent="0.2">
      <c r="C713" s="291"/>
    </row>
    <row r="714" spans="3:3" x14ac:dyDescent="0.2">
      <c r="C714" s="291"/>
    </row>
    <row r="715" spans="3:3" x14ac:dyDescent="0.2">
      <c r="C715" s="291"/>
    </row>
    <row r="716" spans="3:3" x14ac:dyDescent="0.2">
      <c r="C716" s="291"/>
    </row>
    <row r="717" spans="3:3" x14ac:dyDescent="0.2">
      <c r="C717" s="291"/>
    </row>
    <row r="718" spans="3:3" x14ac:dyDescent="0.2">
      <c r="C718" s="291"/>
    </row>
    <row r="719" spans="3:3" x14ac:dyDescent="0.2">
      <c r="C719" s="291"/>
    </row>
    <row r="720" spans="3:3" x14ac:dyDescent="0.2">
      <c r="C720" s="291"/>
    </row>
    <row r="721" spans="3:3" x14ac:dyDescent="0.2">
      <c r="C721" s="291"/>
    </row>
    <row r="722" spans="3:3" x14ac:dyDescent="0.2">
      <c r="C722" s="291"/>
    </row>
    <row r="723" spans="3:3" x14ac:dyDescent="0.2">
      <c r="C723" s="291"/>
    </row>
    <row r="724" spans="3:3" x14ac:dyDescent="0.2">
      <c r="C724" s="291"/>
    </row>
    <row r="725" spans="3:3" x14ac:dyDescent="0.2">
      <c r="C725" s="291"/>
    </row>
    <row r="726" spans="3:3" x14ac:dyDescent="0.2">
      <c r="C726" s="291"/>
    </row>
    <row r="727" spans="3:3" x14ac:dyDescent="0.2">
      <c r="C727" s="291"/>
    </row>
    <row r="728" spans="3:3" x14ac:dyDescent="0.2">
      <c r="C728" s="291"/>
    </row>
    <row r="729" spans="3:3" x14ac:dyDescent="0.2">
      <c r="C729" s="291"/>
    </row>
    <row r="730" spans="3:3" x14ac:dyDescent="0.2">
      <c r="C730" s="291"/>
    </row>
    <row r="731" spans="3:3" x14ac:dyDescent="0.2">
      <c r="C731" s="291"/>
    </row>
    <row r="732" spans="3:3" x14ac:dyDescent="0.2">
      <c r="C732" s="291"/>
    </row>
    <row r="733" spans="3:3" x14ac:dyDescent="0.2">
      <c r="C733" s="291"/>
    </row>
    <row r="734" spans="3:3" x14ac:dyDescent="0.2">
      <c r="C734" s="291"/>
    </row>
    <row r="735" spans="3:3" x14ac:dyDescent="0.2">
      <c r="C735" s="291"/>
    </row>
    <row r="736" spans="3:3" x14ac:dyDescent="0.2">
      <c r="C736" s="291"/>
    </row>
    <row r="737" spans="3:3" x14ac:dyDescent="0.2">
      <c r="C737" s="291"/>
    </row>
    <row r="738" spans="3:3" x14ac:dyDescent="0.2">
      <c r="C738" s="291"/>
    </row>
    <row r="739" spans="3:3" x14ac:dyDescent="0.2">
      <c r="C739" s="291"/>
    </row>
    <row r="740" spans="3:3" x14ac:dyDescent="0.2">
      <c r="C740" s="291"/>
    </row>
    <row r="741" spans="3:3" x14ac:dyDescent="0.2">
      <c r="C741" s="291"/>
    </row>
    <row r="742" spans="3:3" x14ac:dyDescent="0.2">
      <c r="C742" s="291"/>
    </row>
    <row r="743" spans="3:3" x14ac:dyDescent="0.2">
      <c r="C743" s="291"/>
    </row>
    <row r="744" spans="3:3" x14ac:dyDescent="0.2">
      <c r="C744" s="291"/>
    </row>
    <row r="745" spans="3:3" x14ac:dyDescent="0.2">
      <c r="C745" s="291"/>
    </row>
    <row r="746" spans="3:3" x14ac:dyDescent="0.2">
      <c r="C746" s="291"/>
    </row>
    <row r="747" spans="3:3" x14ac:dyDescent="0.2">
      <c r="C747" s="291"/>
    </row>
    <row r="748" spans="3:3" x14ac:dyDescent="0.2">
      <c r="C748" s="291"/>
    </row>
    <row r="749" spans="3:3" x14ac:dyDescent="0.2">
      <c r="C749" s="291"/>
    </row>
    <row r="750" spans="3:3" x14ac:dyDescent="0.2">
      <c r="C750" s="291"/>
    </row>
    <row r="751" spans="3:3" x14ac:dyDescent="0.2">
      <c r="C751" s="291"/>
    </row>
    <row r="752" spans="3:3" x14ac:dyDescent="0.2">
      <c r="C752" s="291"/>
    </row>
    <row r="753" spans="3:3" x14ac:dyDescent="0.2">
      <c r="C753" s="291"/>
    </row>
    <row r="754" spans="3:3" x14ac:dyDescent="0.2">
      <c r="C754" s="291"/>
    </row>
    <row r="755" spans="3:3" x14ac:dyDescent="0.2">
      <c r="C755" s="291"/>
    </row>
    <row r="756" spans="3:3" x14ac:dyDescent="0.2">
      <c r="C756" s="291"/>
    </row>
    <row r="757" spans="3:3" x14ac:dyDescent="0.2">
      <c r="C757" s="291"/>
    </row>
    <row r="758" spans="3:3" x14ac:dyDescent="0.2">
      <c r="C758" s="291"/>
    </row>
    <row r="759" spans="3:3" x14ac:dyDescent="0.2">
      <c r="C759" s="291"/>
    </row>
    <row r="760" spans="3:3" x14ac:dyDescent="0.2">
      <c r="C760" s="291"/>
    </row>
    <row r="761" spans="3:3" x14ac:dyDescent="0.2">
      <c r="C761" s="291"/>
    </row>
    <row r="762" spans="3:3" x14ac:dyDescent="0.2">
      <c r="C762" s="291"/>
    </row>
    <row r="763" spans="3:3" x14ac:dyDescent="0.2">
      <c r="C763" s="291"/>
    </row>
    <row r="764" spans="3:3" x14ac:dyDescent="0.2">
      <c r="C764" s="291"/>
    </row>
    <row r="765" spans="3:3" x14ac:dyDescent="0.2">
      <c r="C765" s="291"/>
    </row>
    <row r="766" spans="3:3" x14ac:dyDescent="0.2">
      <c r="C766" s="291"/>
    </row>
    <row r="767" spans="3:3" x14ac:dyDescent="0.2">
      <c r="C767" s="291"/>
    </row>
    <row r="768" spans="3:3" x14ac:dyDescent="0.2">
      <c r="C768" s="291"/>
    </row>
    <row r="769" spans="3:3" x14ac:dyDescent="0.2">
      <c r="C769" s="291"/>
    </row>
    <row r="770" spans="3:3" x14ac:dyDescent="0.2">
      <c r="C770" s="291"/>
    </row>
    <row r="771" spans="3:3" x14ac:dyDescent="0.2">
      <c r="C771" s="291"/>
    </row>
    <row r="772" spans="3:3" x14ac:dyDescent="0.2">
      <c r="C772" s="291"/>
    </row>
    <row r="773" spans="3:3" x14ac:dyDescent="0.2">
      <c r="C773" s="291"/>
    </row>
    <row r="774" spans="3:3" x14ac:dyDescent="0.2">
      <c r="C774" s="291"/>
    </row>
    <row r="775" spans="3:3" x14ac:dyDescent="0.2">
      <c r="C775" s="291"/>
    </row>
    <row r="776" spans="3:3" x14ac:dyDescent="0.2">
      <c r="C776" s="291"/>
    </row>
    <row r="777" spans="3:3" x14ac:dyDescent="0.2">
      <c r="C777" s="291"/>
    </row>
    <row r="778" spans="3:3" x14ac:dyDescent="0.2">
      <c r="C778" s="291"/>
    </row>
    <row r="779" spans="3:3" x14ac:dyDescent="0.2">
      <c r="C779" s="291"/>
    </row>
    <row r="780" spans="3:3" x14ac:dyDescent="0.2">
      <c r="C780" s="291"/>
    </row>
    <row r="781" spans="3:3" x14ac:dyDescent="0.2">
      <c r="C781" s="291"/>
    </row>
    <row r="782" spans="3:3" x14ac:dyDescent="0.2">
      <c r="C782" s="291"/>
    </row>
    <row r="783" spans="3:3" x14ac:dyDescent="0.2">
      <c r="C783" s="291"/>
    </row>
    <row r="784" spans="3:3" x14ac:dyDescent="0.2">
      <c r="C784" s="291"/>
    </row>
    <row r="785" spans="3:3" x14ac:dyDescent="0.2">
      <c r="C785" s="291"/>
    </row>
    <row r="786" spans="3:3" x14ac:dyDescent="0.2">
      <c r="C786" s="291"/>
    </row>
    <row r="787" spans="3:3" x14ac:dyDescent="0.2">
      <c r="C787" s="291"/>
    </row>
    <row r="788" spans="3:3" x14ac:dyDescent="0.2">
      <c r="C788" s="291"/>
    </row>
    <row r="789" spans="3:3" x14ac:dyDescent="0.2">
      <c r="C789" s="291"/>
    </row>
    <row r="790" spans="3:3" x14ac:dyDescent="0.2">
      <c r="C790" s="291"/>
    </row>
    <row r="791" spans="3:3" x14ac:dyDescent="0.2">
      <c r="C791" s="291"/>
    </row>
    <row r="792" spans="3:3" x14ac:dyDescent="0.2">
      <c r="C792" s="291"/>
    </row>
    <row r="793" spans="3:3" x14ac:dyDescent="0.2">
      <c r="C793" s="291"/>
    </row>
    <row r="794" spans="3:3" x14ac:dyDescent="0.2">
      <c r="C794" s="291"/>
    </row>
    <row r="795" spans="3:3" x14ac:dyDescent="0.2">
      <c r="C795" s="291"/>
    </row>
    <row r="796" spans="3:3" x14ac:dyDescent="0.2">
      <c r="C796" s="291"/>
    </row>
    <row r="797" spans="3:3" x14ac:dyDescent="0.2">
      <c r="C797" s="291"/>
    </row>
    <row r="798" spans="3:3" x14ac:dyDescent="0.2">
      <c r="C798" s="291"/>
    </row>
    <row r="799" spans="3:3" x14ac:dyDescent="0.2">
      <c r="C799" s="291"/>
    </row>
    <row r="800" spans="3:3" x14ac:dyDescent="0.2">
      <c r="C800" s="291"/>
    </row>
    <row r="801" spans="3:3" x14ac:dyDescent="0.2">
      <c r="C801" s="291"/>
    </row>
    <row r="802" spans="3:3" x14ac:dyDescent="0.2">
      <c r="C802" s="291"/>
    </row>
    <row r="803" spans="3:3" x14ac:dyDescent="0.2">
      <c r="C803" s="291"/>
    </row>
    <row r="804" spans="3:3" x14ac:dyDescent="0.2">
      <c r="C804" s="291"/>
    </row>
    <row r="805" spans="3:3" x14ac:dyDescent="0.2">
      <c r="C805" s="291"/>
    </row>
    <row r="806" spans="3:3" x14ac:dyDescent="0.2">
      <c r="C806" s="291"/>
    </row>
    <row r="807" spans="3:3" x14ac:dyDescent="0.2">
      <c r="C807" s="291"/>
    </row>
    <row r="808" spans="3:3" x14ac:dyDescent="0.2">
      <c r="C808" s="291"/>
    </row>
    <row r="809" spans="3:3" x14ac:dyDescent="0.2">
      <c r="C809" s="291"/>
    </row>
    <row r="810" spans="3:3" x14ac:dyDescent="0.2">
      <c r="C810" s="291"/>
    </row>
    <row r="811" spans="3:3" x14ac:dyDescent="0.2">
      <c r="C811" s="291"/>
    </row>
    <row r="812" spans="3:3" x14ac:dyDescent="0.2">
      <c r="C812" s="291"/>
    </row>
    <row r="813" spans="3:3" x14ac:dyDescent="0.2">
      <c r="C813" s="291"/>
    </row>
    <row r="814" spans="3:3" x14ac:dyDescent="0.2">
      <c r="C814" s="291"/>
    </row>
    <row r="815" spans="3:3" x14ac:dyDescent="0.2">
      <c r="C815" s="291"/>
    </row>
    <row r="816" spans="3:3" x14ac:dyDescent="0.2">
      <c r="C816" s="291"/>
    </row>
    <row r="817" spans="3:3" x14ac:dyDescent="0.2">
      <c r="C817" s="291"/>
    </row>
    <row r="818" spans="3:3" x14ac:dyDescent="0.2">
      <c r="C818" s="291"/>
    </row>
    <row r="819" spans="3:3" x14ac:dyDescent="0.2">
      <c r="C819" s="291"/>
    </row>
    <row r="820" spans="3:3" x14ac:dyDescent="0.2">
      <c r="C820" s="291"/>
    </row>
    <row r="821" spans="3:3" x14ac:dyDescent="0.2">
      <c r="C821" s="291"/>
    </row>
    <row r="822" spans="3:3" x14ac:dyDescent="0.2">
      <c r="C822" s="291"/>
    </row>
    <row r="823" spans="3:3" x14ac:dyDescent="0.2">
      <c r="C823" s="291"/>
    </row>
    <row r="824" spans="3:3" x14ac:dyDescent="0.2">
      <c r="C824" s="291"/>
    </row>
    <row r="825" spans="3:3" x14ac:dyDescent="0.2">
      <c r="C825" s="291"/>
    </row>
    <row r="826" spans="3:3" x14ac:dyDescent="0.2">
      <c r="C826" s="291"/>
    </row>
    <row r="827" spans="3:3" x14ac:dyDescent="0.2">
      <c r="C827" s="291"/>
    </row>
    <row r="828" spans="3:3" x14ac:dyDescent="0.2">
      <c r="C828" s="291"/>
    </row>
    <row r="829" spans="3:3" x14ac:dyDescent="0.2">
      <c r="C829" s="291"/>
    </row>
    <row r="830" spans="3:3" x14ac:dyDescent="0.2">
      <c r="C830" s="291"/>
    </row>
    <row r="831" spans="3:3" x14ac:dyDescent="0.2">
      <c r="C831" s="291"/>
    </row>
    <row r="832" spans="3:3" x14ac:dyDescent="0.2">
      <c r="C832" s="291"/>
    </row>
    <row r="833" spans="3:3" x14ac:dyDescent="0.2">
      <c r="C833" s="291"/>
    </row>
    <row r="834" spans="3:3" x14ac:dyDescent="0.2">
      <c r="C834" s="291"/>
    </row>
    <row r="835" spans="3:3" x14ac:dyDescent="0.2">
      <c r="C835" s="291"/>
    </row>
    <row r="836" spans="3:3" x14ac:dyDescent="0.2">
      <c r="C836" s="291"/>
    </row>
    <row r="837" spans="3:3" x14ac:dyDescent="0.2">
      <c r="C837" s="291"/>
    </row>
    <row r="838" spans="3:3" x14ac:dyDescent="0.2">
      <c r="C838" s="291"/>
    </row>
    <row r="839" spans="3:3" x14ac:dyDescent="0.2">
      <c r="C839" s="291"/>
    </row>
    <row r="840" spans="3:3" x14ac:dyDescent="0.2">
      <c r="C840" s="291"/>
    </row>
    <row r="841" spans="3:3" x14ac:dyDescent="0.2">
      <c r="C841" s="291"/>
    </row>
    <row r="842" spans="3:3" x14ac:dyDescent="0.2">
      <c r="C842" s="291"/>
    </row>
    <row r="843" spans="3:3" x14ac:dyDescent="0.2">
      <c r="C843" s="291"/>
    </row>
    <row r="844" spans="3:3" x14ac:dyDescent="0.2">
      <c r="C844" s="291"/>
    </row>
    <row r="845" spans="3:3" x14ac:dyDescent="0.2">
      <c r="C845" s="291"/>
    </row>
    <row r="846" spans="3:3" x14ac:dyDescent="0.2">
      <c r="C846" s="291"/>
    </row>
    <row r="847" spans="3:3" x14ac:dyDescent="0.2">
      <c r="C847" s="291"/>
    </row>
    <row r="848" spans="3:3" x14ac:dyDescent="0.2">
      <c r="C848" s="291"/>
    </row>
    <row r="849" spans="3:3" x14ac:dyDescent="0.2">
      <c r="C849" s="291"/>
    </row>
    <row r="850" spans="3:3" x14ac:dyDescent="0.2">
      <c r="C850" s="291"/>
    </row>
    <row r="851" spans="3:3" x14ac:dyDescent="0.2">
      <c r="C851" s="291"/>
    </row>
    <row r="852" spans="3:3" x14ac:dyDescent="0.2">
      <c r="C852" s="291"/>
    </row>
    <row r="853" spans="3:3" x14ac:dyDescent="0.2">
      <c r="C853" s="291"/>
    </row>
    <row r="854" spans="3:3" x14ac:dyDescent="0.2">
      <c r="C854" s="291"/>
    </row>
    <row r="855" spans="3:3" x14ac:dyDescent="0.2">
      <c r="C855" s="291"/>
    </row>
    <row r="856" spans="3:3" x14ac:dyDescent="0.2">
      <c r="C856" s="291"/>
    </row>
    <row r="857" spans="3:3" x14ac:dyDescent="0.2">
      <c r="C857" s="291"/>
    </row>
    <row r="858" spans="3:3" x14ac:dyDescent="0.2">
      <c r="C858" s="291"/>
    </row>
    <row r="859" spans="3:3" x14ac:dyDescent="0.2">
      <c r="C859" s="291"/>
    </row>
    <row r="860" spans="3:3" x14ac:dyDescent="0.2">
      <c r="C860" s="291"/>
    </row>
    <row r="861" spans="3:3" x14ac:dyDescent="0.2">
      <c r="C861" s="291"/>
    </row>
    <row r="862" spans="3:3" x14ac:dyDescent="0.2">
      <c r="C862" s="291"/>
    </row>
    <row r="863" spans="3:3" x14ac:dyDescent="0.2">
      <c r="C863" s="291"/>
    </row>
    <row r="864" spans="3:3" x14ac:dyDescent="0.2">
      <c r="C864" s="291"/>
    </row>
    <row r="865" spans="3:3" x14ac:dyDescent="0.2">
      <c r="C865" s="291"/>
    </row>
    <row r="866" spans="3:3" x14ac:dyDescent="0.2">
      <c r="C866" s="291"/>
    </row>
    <row r="867" spans="3:3" x14ac:dyDescent="0.2">
      <c r="C867" s="291"/>
    </row>
    <row r="868" spans="3:3" x14ac:dyDescent="0.2">
      <c r="C868" s="291"/>
    </row>
    <row r="869" spans="3:3" x14ac:dyDescent="0.2">
      <c r="C869" s="291"/>
    </row>
    <row r="870" spans="3:3" x14ac:dyDescent="0.2">
      <c r="C870" s="291"/>
    </row>
    <row r="871" spans="3:3" x14ac:dyDescent="0.2">
      <c r="C871" s="291"/>
    </row>
    <row r="872" spans="3:3" x14ac:dyDescent="0.2">
      <c r="C872" s="291"/>
    </row>
    <row r="873" spans="3:3" x14ac:dyDescent="0.2">
      <c r="C873" s="291"/>
    </row>
    <row r="874" spans="3:3" x14ac:dyDescent="0.2">
      <c r="C874" s="291"/>
    </row>
    <row r="875" spans="3:3" x14ac:dyDescent="0.2">
      <c r="C875" s="291"/>
    </row>
    <row r="876" spans="3:3" x14ac:dyDescent="0.2">
      <c r="C876" s="291"/>
    </row>
    <row r="877" spans="3:3" x14ac:dyDescent="0.2">
      <c r="C877" s="291"/>
    </row>
    <row r="878" spans="3:3" x14ac:dyDescent="0.2">
      <c r="C878" s="291"/>
    </row>
    <row r="879" spans="3:3" x14ac:dyDescent="0.2">
      <c r="C879" s="291"/>
    </row>
    <row r="880" spans="3:3" x14ac:dyDescent="0.2">
      <c r="C880" s="291"/>
    </row>
    <row r="881" spans="3:3" x14ac:dyDescent="0.2">
      <c r="C881" s="291"/>
    </row>
    <row r="882" spans="3:3" x14ac:dyDescent="0.2">
      <c r="C882" s="291"/>
    </row>
    <row r="883" spans="3:3" x14ac:dyDescent="0.2">
      <c r="C883" s="291"/>
    </row>
    <row r="884" spans="3:3" x14ac:dyDescent="0.2">
      <c r="C884" s="291"/>
    </row>
    <row r="885" spans="3:3" x14ac:dyDescent="0.2">
      <c r="C885" s="291"/>
    </row>
    <row r="886" spans="3:3" x14ac:dyDescent="0.2">
      <c r="C886" s="291"/>
    </row>
    <row r="887" spans="3:3" x14ac:dyDescent="0.2">
      <c r="C887" s="291"/>
    </row>
    <row r="888" spans="3:3" x14ac:dyDescent="0.2">
      <c r="C888" s="291"/>
    </row>
    <row r="889" spans="3:3" x14ac:dyDescent="0.2">
      <c r="C889" s="291"/>
    </row>
    <row r="890" spans="3:3" x14ac:dyDescent="0.2">
      <c r="C890" s="291"/>
    </row>
    <row r="891" spans="3:3" x14ac:dyDescent="0.2">
      <c r="C891" s="291"/>
    </row>
    <row r="892" spans="3:3" x14ac:dyDescent="0.2">
      <c r="C892" s="291"/>
    </row>
    <row r="893" spans="3:3" x14ac:dyDescent="0.2">
      <c r="C893" s="291"/>
    </row>
    <row r="894" spans="3:3" x14ac:dyDescent="0.2">
      <c r="C894" s="291"/>
    </row>
    <row r="895" spans="3:3" x14ac:dyDescent="0.2">
      <c r="C895" s="291"/>
    </row>
    <row r="896" spans="3:3" x14ac:dyDescent="0.2">
      <c r="C896" s="291"/>
    </row>
    <row r="897" spans="3:3" x14ac:dyDescent="0.2">
      <c r="C897" s="291"/>
    </row>
    <row r="898" spans="3:3" x14ac:dyDescent="0.2">
      <c r="C898" s="291"/>
    </row>
    <row r="899" spans="3:3" x14ac:dyDescent="0.2">
      <c r="C899" s="291"/>
    </row>
    <row r="900" spans="3:3" x14ac:dyDescent="0.2">
      <c r="C900" s="291"/>
    </row>
    <row r="901" spans="3:3" x14ac:dyDescent="0.2">
      <c r="C901" s="291"/>
    </row>
    <row r="902" spans="3:3" x14ac:dyDescent="0.2">
      <c r="C902" s="291"/>
    </row>
    <row r="903" spans="3:3" x14ac:dyDescent="0.2">
      <c r="C903" s="291"/>
    </row>
    <row r="904" spans="3:3" x14ac:dyDescent="0.2">
      <c r="C904" s="291"/>
    </row>
    <row r="905" spans="3:3" x14ac:dyDescent="0.2">
      <c r="C905" s="291"/>
    </row>
    <row r="906" spans="3:3" x14ac:dyDescent="0.2">
      <c r="C906" s="291"/>
    </row>
    <row r="907" spans="3:3" x14ac:dyDescent="0.2">
      <c r="C907" s="291"/>
    </row>
    <row r="908" spans="3:3" x14ac:dyDescent="0.2">
      <c r="C908" s="291"/>
    </row>
    <row r="909" spans="3:3" x14ac:dyDescent="0.2">
      <c r="C909" s="291"/>
    </row>
    <row r="910" spans="3:3" x14ac:dyDescent="0.2">
      <c r="C910" s="291"/>
    </row>
    <row r="911" spans="3:3" x14ac:dyDescent="0.2">
      <c r="C911" s="291"/>
    </row>
    <row r="912" spans="3:3" x14ac:dyDescent="0.2">
      <c r="C912" s="291"/>
    </row>
    <row r="913" spans="3:3" x14ac:dyDescent="0.2">
      <c r="C913" s="291"/>
    </row>
    <row r="914" spans="3:3" x14ac:dyDescent="0.2">
      <c r="C914" s="291"/>
    </row>
    <row r="915" spans="3:3" x14ac:dyDescent="0.2">
      <c r="C915" s="291"/>
    </row>
    <row r="916" spans="3:3" x14ac:dyDescent="0.2">
      <c r="C916" s="291"/>
    </row>
    <row r="917" spans="3:3" x14ac:dyDescent="0.2">
      <c r="C917" s="291"/>
    </row>
    <row r="918" spans="3:3" x14ac:dyDescent="0.2">
      <c r="C918" s="291"/>
    </row>
    <row r="919" spans="3:3" x14ac:dyDescent="0.2">
      <c r="C919" s="291"/>
    </row>
    <row r="920" spans="3:3" x14ac:dyDescent="0.2">
      <c r="C920" s="291"/>
    </row>
    <row r="921" spans="3:3" x14ac:dyDescent="0.2">
      <c r="C921" s="291"/>
    </row>
    <row r="922" spans="3:3" x14ac:dyDescent="0.2">
      <c r="C922" s="291"/>
    </row>
    <row r="923" spans="3:3" x14ac:dyDescent="0.2">
      <c r="C923" s="291"/>
    </row>
    <row r="924" spans="3:3" x14ac:dyDescent="0.2">
      <c r="C924" s="291"/>
    </row>
    <row r="925" spans="3:3" x14ac:dyDescent="0.2">
      <c r="C925" s="291"/>
    </row>
    <row r="926" spans="3:3" x14ac:dyDescent="0.2">
      <c r="C926" s="291"/>
    </row>
    <row r="927" spans="3:3" x14ac:dyDescent="0.2">
      <c r="C927" s="291"/>
    </row>
    <row r="928" spans="3:3" x14ac:dyDescent="0.2">
      <c r="C928" s="291"/>
    </row>
    <row r="929" spans="3:3" x14ac:dyDescent="0.2">
      <c r="C929" s="291"/>
    </row>
    <row r="930" spans="3:3" x14ac:dyDescent="0.2">
      <c r="C930" s="291"/>
    </row>
    <row r="931" spans="3:3" x14ac:dyDescent="0.2">
      <c r="C931" s="291"/>
    </row>
    <row r="932" spans="3:3" x14ac:dyDescent="0.2">
      <c r="C932" s="291"/>
    </row>
    <row r="933" spans="3:3" x14ac:dyDescent="0.2">
      <c r="C933" s="291"/>
    </row>
    <row r="934" spans="3:3" x14ac:dyDescent="0.2">
      <c r="C934" s="291"/>
    </row>
    <row r="935" spans="3:3" x14ac:dyDescent="0.2">
      <c r="C935" s="291"/>
    </row>
    <row r="936" spans="3:3" x14ac:dyDescent="0.2">
      <c r="C936" s="291"/>
    </row>
    <row r="937" spans="3:3" x14ac:dyDescent="0.2">
      <c r="C937" s="291"/>
    </row>
    <row r="938" spans="3:3" x14ac:dyDescent="0.2">
      <c r="C938" s="291"/>
    </row>
    <row r="939" spans="3:3" x14ac:dyDescent="0.2">
      <c r="C939" s="291"/>
    </row>
    <row r="940" spans="3:3" x14ac:dyDescent="0.2">
      <c r="C940" s="291"/>
    </row>
    <row r="941" spans="3:3" x14ac:dyDescent="0.2">
      <c r="C941" s="291"/>
    </row>
    <row r="942" spans="3:3" x14ac:dyDescent="0.2">
      <c r="C942" s="291"/>
    </row>
    <row r="943" spans="3:3" x14ac:dyDescent="0.2">
      <c r="C943" s="291"/>
    </row>
    <row r="944" spans="3:3" x14ac:dyDescent="0.2">
      <c r="C944" s="291"/>
    </row>
    <row r="945" spans="3:3" x14ac:dyDescent="0.2">
      <c r="C945" s="291"/>
    </row>
    <row r="946" spans="3:3" x14ac:dyDescent="0.2">
      <c r="C946" s="291"/>
    </row>
    <row r="947" spans="3:3" x14ac:dyDescent="0.2">
      <c r="C947" s="291"/>
    </row>
    <row r="948" spans="3:3" x14ac:dyDescent="0.2">
      <c r="C948" s="291"/>
    </row>
    <row r="949" spans="3:3" x14ac:dyDescent="0.2">
      <c r="C949" s="291"/>
    </row>
    <row r="950" spans="3:3" x14ac:dyDescent="0.2">
      <c r="C950" s="291"/>
    </row>
    <row r="951" spans="3:3" x14ac:dyDescent="0.2">
      <c r="C951" s="291"/>
    </row>
    <row r="952" spans="3:3" x14ac:dyDescent="0.2">
      <c r="C952" s="291"/>
    </row>
    <row r="953" spans="3:3" x14ac:dyDescent="0.2">
      <c r="C953" s="291"/>
    </row>
    <row r="954" spans="3:3" x14ac:dyDescent="0.2">
      <c r="C954" s="291"/>
    </row>
    <row r="955" spans="3:3" x14ac:dyDescent="0.2">
      <c r="C955" s="291"/>
    </row>
    <row r="956" spans="3:3" x14ac:dyDescent="0.2">
      <c r="C956" s="291"/>
    </row>
    <row r="957" spans="3:3" x14ac:dyDescent="0.2">
      <c r="C957" s="291"/>
    </row>
    <row r="958" spans="3:3" x14ac:dyDescent="0.2">
      <c r="C958" s="291"/>
    </row>
    <row r="959" spans="3:3" x14ac:dyDescent="0.2">
      <c r="C959" s="291"/>
    </row>
    <row r="960" spans="3:3" x14ac:dyDescent="0.2">
      <c r="C960" s="291"/>
    </row>
    <row r="961" spans="3:3" x14ac:dyDescent="0.2">
      <c r="C961" s="291"/>
    </row>
    <row r="962" spans="3:3" x14ac:dyDescent="0.2">
      <c r="C962" s="291"/>
    </row>
    <row r="963" spans="3:3" x14ac:dyDescent="0.2">
      <c r="C963" s="291"/>
    </row>
    <row r="964" spans="3:3" x14ac:dyDescent="0.2">
      <c r="C964" s="291"/>
    </row>
    <row r="965" spans="3:3" x14ac:dyDescent="0.2">
      <c r="C965" s="291"/>
    </row>
    <row r="966" spans="3:3" x14ac:dyDescent="0.2">
      <c r="C966" s="291"/>
    </row>
    <row r="967" spans="3:3" x14ac:dyDescent="0.2">
      <c r="C967" s="291"/>
    </row>
    <row r="968" spans="3:3" x14ac:dyDescent="0.2">
      <c r="C968" s="291"/>
    </row>
    <row r="969" spans="3:3" x14ac:dyDescent="0.2">
      <c r="C969" s="291"/>
    </row>
    <row r="970" spans="3:3" x14ac:dyDescent="0.2">
      <c r="C970" s="291"/>
    </row>
    <row r="971" spans="3:3" x14ac:dyDescent="0.2">
      <c r="C971" s="291"/>
    </row>
    <row r="972" spans="3:3" x14ac:dyDescent="0.2">
      <c r="C972" s="291"/>
    </row>
    <row r="973" spans="3:3" x14ac:dyDescent="0.2">
      <c r="C973" s="291"/>
    </row>
    <row r="974" spans="3:3" x14ac:dyDescent="0.2">
      <c r="C974" s="291"/>
    </row>
    <row r="975" spans="3:3" x14ac:dyDescent="0.2">
      <c r="C975" s="291"/>
    </row>
    <row r="976" spans="3:3" x14ac:dyDescent="0.2">
      <c r="C976" s="291"/>
    </row>
    <row r="977" spans="3:3" x14ac:dyDescent="0.2">
      <c r="C977" s="291"/>
    </row>
    <row r="978" spans="3:3" x14ac:dyDescent="0.2">
      <c r="C978" s="291"/>
    </row>
    <row r="979" spans="3:3" x14ac:dyDescent="0.2">
      <c r="C979" s="291"/>
    </row>
    <row r="980" spans="3:3" x14ac:dyDescent="0.2">
      <c r="C980" s="291"/>
    </row>
    <row r="981" spans="3:3" x14ac:dyDescent="0.2">
      <c r="C981" s="291"/>
    </row>
    <row r="982" spans="3:3" x14ac:dyDescent="0.2">
      <c r="C982" s="291"/>
    </row>
    <row r="983" spans="3:3" x14ac:dyDescent="0.2">
      <c r="C983" s="291"/>
    </row>
    <row r="984" spans="3:3" x14ac:dyDescent="0.2">
      <c r="C984" s="291"/>
    </row>
    <row r="985" spans="3:3" x14ac:dyDescent="0.2">
      <c r="C985" s="291"/>
    </row>
    <row r="986" spans="3:3" x14ac:dyDescent="0.2">
      <c r="C986" s="291"/>
    </row>
    <row r="987" spans="3:3" x14ac:dyDescent="0.2">
      <c r="C987" s="291"/>
    </row>
    <row r="988" spans="3:3" x14ac:dyDescent="0.2">
      <c r="C988" s="291"/>
    </row>
    <row r="989" spans="3:3" x14ac:dyDescent="0.2">
      <c r="C989" s="291"/>
    </row>
    <row r="990" spans="3:3" x14ac:dyDescent="0.2">
      <c r="C990" s="291"/>
    </row>
    <row r="991" spans="3:3" x14ac:dyDescent="0.2">
      <c r="C991" s="291"/>
    </row>
    <row r="992" spans="3:3" x14ac:dyDescent="0.2">
      <c r="C992" s="291"/>
    </row>
  </sheetData>
  <pageMargins left="0.74803149606299213" right="0.74803149606299213" top="0.98425196850393704" bottom="0.98425196850393704" header="0.51181102362204722" footer="0.51181102362204722"/>
  <pageSetup paperSize="9" scale="72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6"/>
  <sheetViews>
    <sheetView zoomScaleNormal="100" workbookViewId="0">
      <selection activeCell="J19" sqref="J19"/>
    </sheetView>
  </sheetViews>
  <sheetFormatPr defaultRowHeight="10.5" x14ac:dyDescent="0.2"/>
  <cols>
    <col min="1" max="1" width="2" style="219" customWidth="1"/>
    <col min="2" max="5" width="22.7109375" style="219" customWidth="1"/>
    <col min="6" max="16384" width="9.140625" style="219"/>
  </cols>
  <sheetData>
    <row r="1" spans="2:5" x14ac:dyDescent="0.2">
      <c r="D1" s="380"/>
    </row>
    <row r="2" spans="2:5" ht="15" x14ac:dyDescent="0.2">
      <c r="B2" s="734" t="s">
        <v>266</v>
      </c>
      <c r="C2" s="734"/>
      <c r="D2" s="374" t="s">
        <v>488</v>
      </c>
    </row>
    <row r="3" spans="2:5" ht="11.25" thickBot="1" x14ac:dyDescent="0.25"/>
    <row r="4" spans="2:5" ht="15" customHeight="1" thickBot="1" x14ac:dyDescent="0.25">
      <c r="B4" s="738" t="s">
        <v>256</v>
      </c>
      <c r="C4" s="739"/>
      <c r="D4" s="706" t="s">
        <v>251</v>
      </c>
      <c r="E4" s="735"/>
    </row>
    <row r="5" spans="2:5" ht="15" customHeight="1" thickBot="1" x14ac:dyDescent="0.25">
      <c r="B5" s="740"/>
      <c r="C5" s="741"/>
      <c r="D5" s="373" t="s">
        <v>89</v>
      </c>
      <c r="E5" s="372" t="s">
        <v>88</v>
      </c>
    </row>
    <row r="6" spans="2:5" ht="15" customHeight="1" x14ac:dyDescent="0.2">
      <c r="B6" s="730" t="s">
        <v>331</v>
      </c>
      <c r="C6" s="731"/>
      <c r="D6" s="371">
        <v>267</v>
      </c>
      <c r="E6" s="370">
        <v>407</v>
      </c>
    </row>
    <row r="7" spans="2:5" ht="15" customHeight="1" thickBot="1" x14ac:dyDescent="0.25">
      <c r="B7" s="742" t="s">
        <v>13</v>
      </c>
      <c r="C7" s="743"/>
      <c r="D7" s="379">
        <v>6</v>
      </c>
      <c r="E7" s="378">
        <v>17</v>
      </c>
    </row>
    <row r="8" spans="2:5" ht="15" customHeight="1" thickBot="1" x14ac:dyDescent="0.25">
      <c r="B8" s="744" t="s">
        <v>330</v>
      </c>
      <c r="C8" s="745"/>
      <c r="D8" s="377">
        <v>273</v>
      </c>
      <c r="E8" s="376">
        <v>424</v>
      </c>
    </row>
    <row r="9" spans="2:5" ht="15" customHeight="1" x14ac:dyDescent="0.2"/>
    <row r="10" spans="2:5" ht="15" customHeight="1" x14ac:dyDescent="0.2">
      <c r="B10" s="375" t="s">
        <v>267</v>
      </c>
      <c r="C10" s="235"/>
      <c r="D10" s="374" t="s">
        <v>488</v>
      </c>
    </row>
    <row r="11" spans="2:5" ht="15" customHeight="1" thickBot="1" x14ac:dyDescent="0.25"/>
    <row r="12" spans="2:5" ht="17.100000000000001" customHeight="1" thickBot="1" x14ac:dyDescent="0.25">
      <c r="B12" s="746" t="s">
        <v>329</v>
      </c>
      <c r="C12" s="747"/>
      <c r="D12" s="373" t="s">
        <v>89</v>
      </c>
      <c r="E12" s="372" t="s">
        <v>88</v>
      </c>
    </row>
    <row r="13" spans="2:5" ht="17.100000000000001" customHeight="1" x14ac:dyDescent="0.2">
      <c r="B13" s="730" t="s">
        <v>328</v>
      </c>
      <c r="C13" s="731" t="s">
        <v>311</v>
      </c>
      <c r="D13" s="371">
        <v>7518</v>
      </c>
      <c r="E13" s="370">
        <v>4585</v>
      </c>
    </row>
    <row r="14" spans="2:5" ht="17.100000000000001" customHeight="1" x14ac:dyDescent="0.2">
      <c r="B14" s="736" t="s">
        <v>327</v>
      </c>
      <c r="C14" s="737" t="s">
        <v>311</v>
      </c>
      <c r="D14" s="369">
        <v>5</v>
      </c>
      <c r="E14" s="368">
        <v>3</v>
      </c>
    </row>
    <row r="15" spans="2:5" ht="17.100000000000001" customHeight="1" thickBot="1" x14ac:dyDescent="0.25">
      <c r="B15" s="732" t="s">
        <v>326</v>
      </c>
      <c r="C15" s="733" t="s">
        <v>311</v>
      </c>
      <c r="D15" s="367">
        <v>312</v>
      </c>
      <c r="E15" s="366">
        <v>316</v>
      </c>
    </row>
    <row r="16" spans="2:5" ht="15" customHeight="1" x14ac:dyDescent="0.2"/>
  </sheetData>
  <mergeCells count="10">
    <mergeCell ref="B13:C13"/>
    <mergeCell ref="B15:C15"/>
    <mergeCell ref="B2:C2"/>
    <mergeCell ref="D4:E4"/>
    <mergeCell ref="B14:C14"/>
    <mergeCell ref="B4:C5"/>
    <mergeCell ref="B6:C6"/>
    <mergeCell ref="B7:C7"/>
    <mergeCell ref="B8:C8"/>
    <mergeCell ref="B12:C12"/>
  </mergeCells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9"/>
  <sheetViews>
    <sheetView workbookViewId="0">
      <selection activeCell="C26" sqref="C26:C27"/>
    </sheetView>
  </sheetViews>
  <sheetFormatPr defaultRowHeight="12.75" x14ac:dyDescent="0.2"/>
  <cols>
    <col min="1" max="1" width="3.85546875" style="106" customWidth="1"/>
    <col min="2" max="10" width="16.7109375" style="106" customWidth="1"/>
    <col min="11" max="16384" width="9.140625" style="106"/>
  </cols>
  <sheetData>
    <row r="2" spans="2:10" ht="13.5" thickBot="1" x14ac:dyDescent="0.25"/>
    <row r="3" spans="2:10" ht="20.100000000000001" customHeight="1" thickTop="1" thickBot="1" x14ac:dyDescent="0.25">
      <c r="B3" s="748" t="s">
        <v>333</v>
      </c>
      <c r="C3" s="750">
        <v>2015</v>
      </c>
      <c r="D3" s="750"/>
      <c r="E3" s="750"/>
      <c r="F3" s="751"/>
      <c r="G3" s="750">
        <v>2014</v>
      </c>
      <c r="H3" s="750"/>
      <c r="I3" s="750"/>
      <c r="J3" s="751"/>
    </row>
    <row r="4" spans="2:10" ht="20.100000000000001" customHeight="1" thickBot="1" x14ac:dyDescent="0.25">
      <c r="B4" s="749"/>
      <c r="C4" s="393" t="s">
        <v>89</v>
      </c>
      <c r="D4" s="393" t="s">
        <v>332</v>
      </c>
      <c r="E4" s="393" t="s">
        <v>247</v>
      </c>
      <c r="F4" s="392" t="s">
        <v>246</v>
      </c>
      <c r="G4" s="393" t="s">
        <v>88</v>
      </c>
      <c r="H4" s="393" t="s">
        <v>332</v>
      </c>
      <c r="I4" s="393" t="s">
        <v>247</v>
      </c>
      <c r="J4" s="392" t="s">
        <v>246</v>
      </c>
    </row>
    <row r="5" spans="2:10" ht="20.100000000000001" customHeight="1" thickTop="1" x14ac:dyDescent="0.2">
      <c r="B5" s="391" t="s">
        <v>311</v>
      </c>
      <c r="C5" s="390">
        <v>99.4</v>
      </c>
      <c r="D5" s="390">
        <v>55.4</v>
      </c>
      <c r="E5" s="390">
        <v>122.2</v>
      </c>
      <c r="F5" s="390">
        <v>8.4</v>
      </c>
      <c r="G5" s="390">
        <v>32.799999999999997</v>
      </c>
      <c r="H5" s="390">
        <v>28.4</v>
      </c>
      <c r="I5" s="390">
        <v>69.8</v>
      </c>
      <c r="J5" s="389">
        <v>4.2</v>
      </c>
    </row>
    <row r="6" spans="2:10" ht="20.100000000000001" customHeight="1" x14ac:dyDescent="0.2">
      <c r="B6" s="386" t="s">
        <v>309</v>
      </c>
      <c r="C6" s="388">
        <v>3.7</v>
      </c>
      <c r="D6" s="388">
        <v>2.4</v>
      </c>
      <c r="E6" s="388">
        <v>7.5</v>
      </c>
      <c r="F6" s="388">
        <v>0.7</v>
      </c>
      <c r="G6" s="388">
        <v>1</v>
      </c>
      <c r="H6" s="388">
        <v>1.4</v>
      </c>
      <c r="I6" s="388">
        <v>4</v>
      </c>
      <c r="J6" s="387">
        <v>0.2</v>
      </c>
    </row>
    <row r="7" spans="2:10" ht="20.100000000000001" customHeight="1" x14ac:dyDescent="0.2">
      <c r="B7" s="386" t="s">
        <v>310</v>
      </c>
      <c r="C7" s="385">
        <v>52.5</v>
      </c>
      <c r="D7" s="385">
        <v>37.299999999999997</v>
      </c>
      <c r="E7" s="385">
        <v>63.1</v>
      </c>
      <c r="F7" s="385">
        <v>0</v>
      </c>
      <c r="G7" s="385">
        <v>4.5</v>
      </c>
      <c r="H7" s="385">
        <v>6.6</v>
      </c>
      <c r="I7" s="385">
        <v>12.6</v>
      </c>
      <c r="J7" s="384">
        <v>1.4</v>
      </c>
    </row>
    <row r="8" spans="2:10" ht="20.100000000000001" customHeight="1" x14ac:dyDescent="0.2">
      <c r="B8" s="386" t="s">
        <v>308</v>
      </c>
      <c r="C8" s="385">
        <v>2.4</v>
      </c>
      <c r="D8" s="385">
        <v>8.1</v>
      </c>
      <c r="E8" s="385">
        <v>38.799999999999997</v>
      </c>
      <c r="F8" s="385">
        <v>0</v>
      </c>
      <c r="G8" s="385">
        <v>13.3</v>
      </c>
      <c r="H8" s="385">
        <v>0.8</v>
      </c>
      <c r="I8" s="385">
        <v>15.7</v>
      </c>
      <c r="J8" s="384">
        <v>0</v>
      </c>
    </row>
    <row r="9" spans="2:10" ht="20.100000000000001" customHeight="1" thickBot="1" x14ac:dyDescent="0.25">
      <c r="B9" s="383" t="s">
        <v>307</v>
      </c>
      <c r="C9" s="382">
        <v>2.7</v>
      </c>
      <c r="D9" s="382">
        <v>2.2999999999999998</v>
      </c>
      <c r="E9" s="382">
        <v>4.8</v>
      </c>
      <c r="F9" s="382">
        <v>1.3</v>
      </c>
      <c r="G9" s="382">
        <v>2.2999999999999998</v>
      </c>
      <c r="H9" s="382">
        <v>4.2</v>
      </c>
      <c r="I9" s="382">
        <v>8.5</v>
      </c>
      <c r="J9" s="381">
        <v>2.2000000000000002</v>
      </c>
    </row>
  </sheetData>
  <mergeCells count="3">
    <mergeCell ref="B3:B4"/>
    <mergeCell ref="C3:F3"/>
    <mergeCell ref="G3:J3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1"/>
  <sheetViews>
    <sheetView workbookViewId="0">
      <selection activeCell="B8" sqref="B8"/>
    </sheetView>
  </sheetViews>
  <sheetFormatPr defaultRowHeight="12.75" x14ac:dyDescent="0.2"/>
  <cols>
    <col min="1" max="1" width="9.140625" style="394"/>
    <col min="2" max="3" width="50.7109375" style="90" customWidth="1"/>
    <col min="4" max="16384" width="9.140625" style="394"/>
  </cols>
  <sheetData>
    <row r="1" spans="2:3" x14ac:dyDescent="0.2">
      <c r="B1" s="399" t="s">
        <v>335</v>
      </c>
    </row>
    <row r="3" spans="2:3" ht="17.100000000000001" customHeight="1" thickBot="1" x14ac:dyDescent="0.25">
      <c r="B3" s="752" t="s">
        <v>334</v>
      </c>
      <c r="C3" s="753"/>
    </row>
    <row r="4" spans="2:3" ht="17.100000000000001" customHeight="1" thickBot="1" x14ac:dyDescent="0.25">
      <c r="B4" s="398" t="s">
        <v>89</v>
      </c>
      <c r="C4" s="397" t="s">
        <v>88</v>
      </c>
    </row>
    <row r="5" spans="2:3" ht="17.100000000000001" customHeight="1" thickTop="1" thickBot="1" x14ac:dyDescent="0.25">
      <c r="B5" s="396">
        <v>22900</v>
      </c>
      <c r="C5" s="395">
        <v>22541</v>
      </c>
    </row>
    <row r="7" spans="2:3" x14ac:dyDescent="0.2">
      <c r="B7" s="399" t="s">
        <v>239</v>
      </c>
    </row>
    <row r="9" spans="2:3" ht="17.100000000000001" customHeight="1" thickBot="1" x14ac:dyDescent="0.25">
      <c r="B9" s="752" t="s">
        <v>334</v>
      </c>
      <c r="C9" s="753"/>
    </row>
    <row r="10" spans="2:3" ht="17.100000000000001" customHeight="1" thickBot="1" x14ac:dyDescent="0.25">
      <c r="B10" s="398" t="s">
        <v>89</v>
      </c>
      <c r="C10" s="397" t="s">
        <v>88</v>
      </c>
    </row>
    <row r="11" spans="2:3" ht="17.100000000000001" customHeight="1" thickTop="1" thickBot="1" x14ac:dyDescent="0.25">
      <c r="B11" s="396">
        <v>675</v>
      </c>
      <c r="C11" s="395">
        <v>530</v>
      </c>
    </row>
  </sheetData>
  <mergeCells count="2">
    <mergeCell ref="B3:C3"/>
    <mergeCell ref="B9:C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"/>
  <sheetViews>
    <sheetView workbookViewId="0">
      <selection activeCell="I16" sqref="I16"/>
    </sheetView>
  </sheetViews>
  <sheetFormatPr defaultRowHeight="13.5" x14ac:dyDescent="0.3"/>
  <cols>
    <col min="1" max="1" width="9.140625" style="8"/>
    <col min="2" max="2" width="7" style="8" bestFit="1" customWidth="1"/>
    <col min="3" max="3" width="4.140625" style="8" bestFit="1" customWidth="1"/>
    <col min="4" max="4" width="6.5703125" style="8" bestFit="1" customWidth="1"/>
    <col min="5" max="5" width="5.140625" style="8" bestFit="1" customWidth="1"/>
    <col min="6" max="6" width="3.7109375" style="8" customWidth="1"/>
    <col min="7" max="7" width="4.7109375" style="8" bestFit="1" customWidth="1"/>
    <col min="8" max="8" width="7" style="8" bestFit="1" customWidth="1"/>
    <col min="9" max="9" width="4.140625" style="8" bestFit="1" customWidth="1"/>
    <col min="10" max="10" width="3.85546875" style="8" bestFit="1" customWidth="1"/>
    <col min="11" max="11" width="7" style="8" bestFit="1" customWidth="1"/>
    <col min="12" max="14" width="3.7109375" style="8" customWidth="1"/>
    <col min="15" max="15" width="7" style="8" bestFit="1" customWidth="1"/>
    <col min="16" max="17" width="3.7109375" style="8" customWidth="1"/>
    <col min="18" max="18" width="7" style="8" bestFit="1" customWidth="1"/>
    <col min="19" max="19" width="8.7109375" style="8" bestFit="1" customWidth="1"/>
    <col min="20" max="20" width="9" style="8" bestFit="1" customWidth="1"/>
    <col min="21" max="21" width="8.85546875" style="8" bestFit="1" customWidth="1"/>
    <col min="22" max="16384" width="9.140625" style="8"/>
  </cols>
  <sheetData>
    <row r="2" spans="1:21" ht="30" customHeight="1" thickBot="1" x14ac:dyDescent="0.35">
      <c r="A2" s="20" t="s">
        <v>81</v>
      </c>
      <c r="B2" s="694">
        <v>1</v>
      </c>
      <c r="C2" s="695"/>
      <c r="D2" s="695"/>
      <c r="E2" s="696"/>
      <c r="F2" s="702">
        <v>2</v>
      </c>
      <c r="G2" s="695"/>
      <c r="H2" s="703"/>
      <c r="I2" s="694">
        <v>3</v>
      </c>
      <c r="J2" s="696"/>
      <c r="K2" s="694">
        <v>4</v>
      </c>
      <c r="L2" s="695"/>
      <c r="M2" s="696"/>
      <c r="N2" s="694">
        <v>5</v>
      </c>
      <c r="O2" s="695"/>
      <c r="P2" s="696"/>
      <c r="Q2" s="18">
        <v>6</v>
      </c>
      <c r="R2" s="694">
        <v>7</v>
      </c>
      <c r="S2" s="696"/>
      <c r="T2" s="19">
        <v>8</v>
      </c>
      <c r="U2" s="18"/>
    </row>
    <row r="3" spans="1:21" ht="30" customHeight="1" thickBot="1" x14ac:dyDescent="0.35">
      <c r="A3" s="17" t="s">
        <v>80</v>
      </c>
      <c r="B3" s="16" t="s">
        <v>79</v>
      </c>
      <c r="C3" s="15">
        <v>1.4</v>
      </c>
      <c r="D3" s="15">
        <v>1.6</v>
      </c>
      <c r="E3" s="15">
        <v>1.8</v>
      </c>
      <c r="F3" s="15">
        <v>2</v>
      </c>
      <c r="G3" s="15">
        <v>2.2000000000000002</v>
      </c>
      <c r="H3" s="15" t="s">
        <v>78</v>
      </c>
      <c r="I3" s="15">
        <v>2.8</v>
      </c>
      <c r="J3" s="15">
        <v>3</v>
      </c>
      <c r="K3" s="15" t="s">
        <v>77</v>
      </c>
      <c r="L3" s="15">
        <v>3.6</v>
      </c>
      <c r="M3" s="15">
        <v>3.8</v>
      </c>
      <c r="N3" s="15">
        <v>4</v>
      </c>
      <c r="O3" s="15" t="s">
        <v>76</v>
      </c>
      <c r="P3" s="15">
        <v>4.8</v>
      </c>
      <c r="Q3" s="15">
        <v>5</v>
      </c>
      <c r="R3" s="15" t="s">
        <v>75</v>
      </c>
      <c r="S3" s="15" t="s">
        <v>74</v>
      </c>
      <c r="T3" s="15" t="s">
        <v>73</v>
      </c>
      <c r="U3" s="14" t="s">
        <v>72</v>
      </c>
    </row>
    <row r="4" spans="1:21" ht="30" customHeight="1" thickBot="1" x14ac:dyDescent="0.35">
      <c r="A4" s="697" t="s">
        <v>71</v>
      </c>
      <c r="B4" s="13" t="s">
        <v>70</v>
      </c>
      <c r="C4" s="12" t="s">
        <v>69</v>
      </c>
      <c r="D4" s="12" t="s">
        <v>68</v>
      </c>
      <c r="E4" s="12" t="s">
        <v>67</v>
      </c>
      <c r="F4" s="12" t="s">
        <v>66</v>
      </c>
      <c r="G4" s="12" t="s">
        <v>65</v>
      </c>
      <c r="H4" s="12" t="s">
        <v>64</v>
      </c>
      <c r="I4" s="12" t="s">
        <v>63</v>
      </c>
      <c r="J4" s="12" t="s">
        <v>62</v>
      </c>
      <c r="K4" s="12" t="s">
        <v>61</v>
      </c>
      <c r="L4" s="12" t="s">
        <v>60</v>
      </c>
      <c r="M4" s="12" t="s">
        <v>59</v>
      </c>
      <c r="N4" s="12" t="s">
        <v>59</v>
      </c>
      <c r="O4" s="12" t="s">
        <v>58</v>
      </c>
      <c r="P4" s="12" t="s">
        <v>57</v>
      </c>
      <c r="Q4" s="12" t="s">
        <v>57</v>
      </c>
      <c r="R4" s="12" t="s">
        <v>56</v>
      </c>
      <c r="S4" s="12" t="s">
        <v>55</v>
      </c>
      <c r="T4" s="12" t="s">
        <v>54</v>
      </c>
      <c r="U4" s="11" t="s">
        <v>53</v>
      </c>
    </row>
    <row r="5" spans="1:21" ht="24.95" customHeight="1" thickBot="1" x14ac:dyDescent="0.35">
      <c r="A5" s="698"/>
      <c r="B5" s="699" t="s">
        <v>52</v>
      </c>
      <c r="C5" s="700"/>
      <c r="D5" s="700"/>
      <c r="E5" s="700"/>
      <c r="F5" s="700"/>
      <c r="G5" s="700"/>
      <c r="H5" s="700"/>
      <c r="I5" s="700"/>
      <c r="J5" s="701" t="s">
        <v>51</v>
      </c>
      <c r="K5" s="701"/>
      <c r="L5" s="701"/>
      <c r="M5" s="701"/>
      <c r="N5" s="701"/>
      <c r="O5" s="701"/>
      <c r="P5" s="701"/>
      <c r="Q5" s="701"/>
      <c r="R5" s="701"/>
      <c r="S5" s="701"/>
      <c r="T5" s="10"/>
      <c r="U5" s="9" t="s">
        <v>50</v>
      </c>
    </row>
  </sheetData>
  <mergeCells count="9">
    <mergeCell ref="N2:P2"/>
    <mergeCell ref="R2:S2"/>
    <mergeCell ref="A4:A5"/>
    <mergeCell ref="B5:I5"/>
    <mergeCell ref="J5:S5"/>
    <mergeCell ref="B2:E2"/>
    <mergeCell ref="F2:H2"/>
    <mergeCell ref="I2:J2"/>
    <mergeCell ref="K2:M2"/>
  </mergeCells>
  <pageMargins left="0.75" right="0.75" top="1" bottom="1" header="0.5" footer="0.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4"/>
  <sheetViews>
    <sheetView topLeftCell="A13" workbookViewId="0">
      <selection activeCell="B25" sqref="B25"/>
    </sheetView>
  </sheetViews>
  <sheetFormatPr defaultRowHeight="10.5" x14ac:dyDescent="0.2"/>
  <cols>
    <col min="1" max="1" width="3.85546875" style="117" customWidth="1"/>
    <col min="2" max="2" width="29.7109375" style="117" customWidth="1"/>
    <col min="3" max="6" width="25.7109375" style="117" customWidth="1"/>
    <col min="7" max="7" width="10.140625" style="117" bestFit="1" customWidth="1"/>
    <col min="8" max="8" width="16.42578125" style="117" customWidth="1"/>
    <col min="9" max="9" width="12.7109375" style="117" customWidth="1"/>
    <col min="10" max="16384" width="9.140625" style="117"/>
  </cols>
  <sheetData>
    <row r="2" spans="2:6" ht="12.75" x14ac:dyDescent="0.2">
      <c r="B2" s="413" t="s">
        <v>268</v>
      </c>
    </row>
    <row r="3" spans="2:6" ht="11.25" thickBot="1" x14ac:dyDescent="0.25"/>
    <row r="4" spans="2:6" s="154" customFormat="1" ht="17.100000000000001" customHeight="1" thickBot="1" x14ac:dyDescent="0.25">
      <c r="B4" s="757" t="s">
        <v>357</v>
      </c>
      <c r="C4" s="757"/>
      <c r="D4" s="705"/>
      <c r="E4" s="706"/>
      <c r="F4" s="706"/>
    </row>
    <row r="5" spans="2:6" ht="17.100000000000001" customHeight="1" thickBot="1" x14ac:dyDescent="0.25">
      <c r="B5" s="754" t="s">
        <v>356</v>
      </c>
      <c r="C5" s="706" t="s">
        <v>355</v>
      </c>
      <c r="D5" s="756"/>
      <c r="E5" s="706" t="s">
        <v>354</v>
      </c>
      <c r="F5" s="735"/>
    </row>
    <row r="6" spans="2:6" ht="17.100000000000001" customHeight="1" x14ac:dyDescent="0.2">
      <c r="B6" s="755"/>
      <c r="C6" s="412" t="s">
        <v>353</v>
      </c>
      <c r="D6" s="411" t="s">
        <v>352</v>
      </c>
      <c r="E6" s="410" t="s">
        <v>353</v>
      </c>
      <c r="F6" s="409" t="s">
        <v>352</v>
      </c>
    </row>
    <row r="7" spans="2:6" ht="17.100000000000001" customHeight="1" x14ac:dyDescent="0.2">
      <c r="B7" s="408" t="s">
        <v>351</v>
      </c>
      <c r="C7" s="404">
        <v>10494</v>
      </c>
      <c r="D7" s="403">
        <v>10494</v>
      </c>
      <c r="E7" s="403">
        <v>10021</v>
      </c>
      <c r="F7" s="403">
        <v>10021</v>
      </c>
    </row>
    <row r="8" spans="2:6" ht="17.100000000000001" customHeight="1" x14ac:dyDescent="0.2">
      <c r="B8" s="408" t="s">
        <v>350</v>
      </c>
      <c r="C8" s="407">
        <v>-5946</v>
      </c>
      <c r="D8" s="406">
        <v>4548</v>
      </c>
      <c r="E8" s="406">
        <v>-3184</v>
      </c>
      <c r="F8" s="406">
        <v>6837</v>
      </c>
    </row>
    <row r="9" spans="2:6" ht="17.100000000000001" customHeight="1" x14ac:dyDescent="0.2">
      <c r="B9" s="405" t="s">
        <v>349</v>
      </c>
      <c r="C9" s="404">
        <v>-5946</v>
      </c>
      <c r="D9" s="403">
        <v>4548</v>
      </c>
      <c r="E9" s="403">
        <v>-3184</v>
      </c>
      <c r="F9" s="403">
        <v>6837</v>
      </c>
    </row>
    <row r="10" spans="2:6" ht="17.100000000000001" customHeight="1" x14ac:dyDescent="0.2">
      <c r="B10" s="405" t="s">
        <v>348</v>
      </c>
      <c r="C10" s="404">
        <v>3610</v>
      </c>
      <c r="D10" s="403">
        <v>8158</v>
      </c>
      <c r="E10" s="403">
        <v>587</v>
      </c>
      <c r="F10" s="403">
        <v>7424</v>
      </c>
    </row>
    <row r="11" spans="2:6" ht="17.100000000000001" customHeight="1" x14ac:dyDescent="0.2">
      <c r="B11" s="405" t="s">
        <v>347</v>
      </c>
      <c r="C11" s="404">
        <v>775</v>
      </c>
      <c r="D11" s="403">
        <v>8933</v>
      </c>
      <c r="E11" s="403">
        <v>3745</v>
      </c>
      <c r="F11" s="403">
        <v>11169</v>
      </c>
    </row>
    <row r="12" spans="2:6" ht="17.100000000000001" customHeight="1" x14ac:dyDescent="0.2">
      <c r="B12" s="405" t="s">
        <v>346</v>
      </c>
      <c r="C12" s="404">
        <v>1637</v>
      </c>
      <c r="D12" s="403">
        <v>10570</v>
      </c>
      <c r="E12" s="403">
        <v>1528</v>
      </c>
      <c r="F12" s="403">
        <v>12697</v>
      </c>
    </row>
    <row r="13" spans="2:6" ht="17.100000000000001" customHeight="1" x14ac:dyDescent="0.2">
      <c r="B13" s="405" t="s">
        <v>345</v>
      </c>
      <c r="C13" s="404">
        <v>442</v>
      </c>
      <c r="D13" s="403">
        <v>11012</v>
      </c>
      <c r="E13" s="403">
        <v>623</v>
      </c>
      <c r="F13" s="403">
        <v>13320</v>
      </c>
    </row>
    <row r="14" spans="2:6" ht="17.100000000000001" customHeight="1" x14ac:dyDescent="0.2">
      <c r="B14" s="405" t="s">
        <v>344</v>
      </c>
      <c r="C14" s="404">
        <v>427</v>
      </c>
      <c r="D14" s="403">
        <v>11439</v>
      </c>
      <c r="E14" s="403">
        <v>411</v>
      </c>
      <c r="F14" s="403">
        <v>13731</v>
      </c>
    </row>
    <row r="15" spans="2:6" ht="17.100000000000001" customHeight="1" x14ac:dyDescent="0.2">
      <c r="B15" s="405" t="s">
        <v>343</v>
      </c>
      <c r="C15" s="404">
        <v>-256</v>
      </c>
      <c r="D15" s="403">
        <v>11183</v>
      </c>
      <c r="E15" s="403">
        <v>166</v>
      </c>
      <c r="F15" s="403">
        <v>13897</v>
      </c>
    </row>
    <row r="16" spans="2:6" ht="17.100000000000001" customHeight="1" x14ac:dyDescent="0.2">
      <c r="B16" s="405" t="s">
        <v>342</v>
      </c>
      <c r="C16" s="404">
        <v>74</v>
      </c>
      <c r="D16" s="403">
        <v>11257</v>
      </c>
      <c r="E16" s="403">
        <v>350</v>
      </c>
      <c r="F16" s="403">
        <v>14247</v>
      </c>
    </row>
    <row r="17" spans="2:6" ht="17.100000000000001" customHeight="1" x14ac:dyDescent="0.2">
      <c r="B17" s="405" t="s">
        <v>341</v>
      </c>
      <c r="C17" s="404">
        <v>247</v>
      </c>
      <c r="D17" s="403">
        <v>11504</v>
      </c>
      <c r="E17" s="403">
        <v>-387</v>
      </c>
      <c r="F17" s="403">
        <v>13860</v>
      </c>
    </row>
    <row r="18" spans="2:6" ht="17.100000000000001" customHeight="1" x14ac:dyDescent="0.2">
      <c r="B18" s="405" t="s">
        <v>340</v>
      </c>
      <c r="C18" s="404">
        <v>196</v>
      </c>
      <c r="D18" s="403">
        <v>11700</v>
      </c>
      <c r="E18" s="403">
        <v>220</v>
      </c>
      <c r="F18" s="403">
        <v>14080</v>
      </c>
    </row>
    <row r="19" spans="2:6" ht="17.100000000000001" customHeight="1" x14ac:dyDescent="0.2">
      <c r="B19" s="405" t="s">
        <v>339</v>
      </c>
      <c r="C19" s="404">
        <v>52</v>
      </c>
      <c r="D19" s="403">
        <v>11752</v>
      </c>
      <c r="E19" s="403">
        <v>-118</v>
      </c>
      <c r="F19" s="403">
        <v>13962</v>
      </c>
    </row>
    <row r="20" spans="2:6" ht="17.100000000000001" customHeight="1" x14ac:dyDescent="0.2">
      <c r="B20" s="405" t="s">
        <v>338</v>
      </c>
      <c r="C20" s="404">
        <v>-516</v>
      </c>
      <c r="D20" s="403">
        <v>11236</v>
      </c>
      <c r="E20" s="403">
        <v>-2879</v>
      </c>
      <c r="F20" s="403">
        <v>11083</v>
      </c>
    </row>
    <row r="21" spans="2:6" ht="17.100000000000001" customHeight="1" x14ac:dyDescent="0.2">
      <c r="B21" s="405" t="s">
        <v>337</v>
      </c>
      <c r="C21" s="404">
        <v>-1674</v>
      </c>
      <c r="D21" s="403">
        <v>9562</v>
      </c>
      <c r="E21" s="403">
        <v>-145</v>
      </c>
      <c r="F21" s="403">
        <v>10938</v>
      </c>
    </row>
    <row r="22" spans="2:6" ht="17.100000000000001" customHeight="1" thickBot="1" x14ac:dyDescent="0.25">
      <c r="B22" s="402" t="s">
        <v>336</v>
      </c>
      <c r="C22" s="401">
        <v>588</v>
      </c>
      <c r="D22" s="400">
        <v>10150</v>
      </c>
      <c r="E22" s="400">
        <v>242</v>
      </c>
      <c r="F22" s="400">
        <v>11180</v>
      </c>
    </row>
    <row r="24" spans="2:6" ht="12.75" x14ac:dyDescent="0.2">
      <c r="B24" s="413" t="s">
        <v>239</v>
      </c>
    </row>
    <row r="25" spans="2:6" ht="11.25" thickBot="1" x14ac:dyDescent="0.25"/>
    <row r="26" spans="2:6" s="154" customFormat="1" ht="17.100000000000001" customHeight="1" thickBot="1" x14ac:dyDescent="0.25">
      <c r="B26" s="757" t="s">
        <v>357</v>
      </c>
      <c r="C26" s="757"/>
      <c r="D26" s="705"/>
      <c r="E26" s="706"/>
      <c r="F26" s="706"/>
    </row>
    <row r="27" spans="2:6" ht="17.100000000000001" customHeight="1" thickBot="1" x14ac:dyDescent="0.25">
      <c r="B27" s="754" t="s">
        <v>356</v>
      </c>
      <c r="C27" s="706" t="s">
        <v>355</v>
      </c>
      <c r="D27" s="756"/>
      <c r="E27" s="706" t="s">
        <v>354</v>
      </c>
      <c r="F27" s="735"/>
    </row>
    <row r="28" spans="2:6" ht="17.100000000000001" customHeight="1" x14ac:dyDescent="0.2">
      <c r="B28" s="755"/>
      <c r="C28" s="412" t="s">
        <v>353</v>
      </c>
      <c r="D28" s="411" t="s">
        <v>352</v>
      </c>
      <c r="E28" s="410" t="s">
        <v>353</v>
      </c>
      <c r="F28" s="409" t="s">
        <v>352</v>
      </c>
    </row>
    <row r="29" spans="2:6" ht="17.100000000000001" customHeight="1" x14ac:dyDescent="0.2">
      <c r="B29" s="408" t="s">
        <v>351</v>
      </c>
      <c r="C29" s="404">
        <v>12064</v>
      </c>
      <c r="D29" s="403">
        <v>12064</v>
      </c>
      <c r="E29" s="403">
        <v>11275</v>
      </c>
      <c r="F29" s="403">
        <v>11275</v>
      </c>
    </row>
    <row r="30" spans="2:6" ht="17.100000000000001" customHeight="1" x14ac:dyDescent="0.2">
      <c r="B30" s="408" t="s">
        <v>350</v>
      </c>
      <c r="C30" s="407">
        <v>-5686</v>
      </c>
      <c r="D30" s="406">
        <v>6378</v>
      </c>
      <c r="E30" s="406">
        <v>-2946</v>
      </c>
      <c r="F30" s="406">
        <v>8329</v>
      </c>
    </row>
    <row r="31" spans="2:6" ht="17.100000000000001" customHeight="1" x14ac:dyDescent="0.2">
      <c r="B31" s="405" t="s">
        <v>349</v>
      </c>
      <c r="C31" s="404">
        <v>-5686</v>
      </c>
      <c r="D31" s="403">
        <v>6378</v>
      </c>
      <c r="E31" s="403">
        <v>-2946</v>
      </c>
      <c r="F31" s="403">
        <v>8329</v>
      </c>
    </row>
    <row r="32" spans="2:6" ht="17.100000000000001" customHeight="1" x14ac:dyDescent="0.2">
      <c r="B32" s="405" t="s">
        <v>348</v>
      </c>
      <c r="C32" s="404">
        <v>3610</v>
      </c>
      <c r="D32" s="403">
        <v>9988</v>
      </c>
      <c r="E32" s="403">
        <v>564</v>
      </c>
      <c r="F32" s="403">
        <v>8893</v>
      </c>
    </row>
    <row r="33" spans="2:6" ht="17.100000000000001" customHeight="1" x14ac:dyDescent="0.2">
      <c r="B33" s="405" t="s">
        <v>347</v>
      </c>
      <c r="C33" s="404">
        <v>761</v>
      </c>
      <c r="D33" s="403">
        <v>10749</v>
      </c>
      <c r="E33" s="403">
        <v>3696</v>
      </c>
      <c r="F33" s="403">
        <v>12589</v>
      </c>
    </row>
    <row r="34" spans="2:6" ht="17.100000000000001" customHeight="1" x14ac:dyDescent="0.2">
      <c r="B34" s="405" t="s">
        <v>346</v>
      </c>
      <c r="C34" s="404">
        <v>1506</v>
      </c>
      <c r="D34" s="403">
        <v>12255</v>
      </c>
      <c r="E34" s="403">
        <v>1536</v>
      </c>
      <c r="F34" s="403">
        <v>14125</v>
      </c>
    </row>
    <row r="35" spans="2:6" ht="17.100000000000001" customHeight="1" x14ac:dyDescent="0.2">
      <c r="B35" s="405" t="s">
        <v>345</v>
      </c>
      <c r="C35" s="404">
        <v>426</v>
      </c>
      <c r="D35" s="403">
        <v>12681</v>
      </c>
      <c r="E35" s="403">
        <v>791</v>
      </c>
      <c r="F35" s="403">
        <v>14916</v>
      </c>
    </row>
    <row r="36" spans="2:6" ht="17.100000000000001" customHeight="1" x14ac:dyDescent="0.2">
      <c r="B36" s="405" t="s">
        <v>344</v>
      </c>
      <c r="C36" s="404">
        <v>327</v>
      </c>
      <c r="D36" s="403">
        <v>13008</v>
      </c>
      <c r="E36" s="403">
        <v>420</v>
      </c>
      <c r="F36" s="403">
        <v>15336</v>
      </c>
    </row>
    <row r="37" spans="2:6" ht="17.100000000000001" customHeight="1" x14ac:dyDescent="0.2">
      <c r="B37" s="405" t="s">
        <v>343</v>
      </c>
      <c r="C37" s="404">
        <v>-230</v>
      </c>
      <c r="D37" s="403">
        <v>12778</v>
      </c>
      <c r="E37" s="403">
        <v>161</v>
      </c>
      <c r="F37" s="403">
        <v>15497</v>
      </c>
    </row>
    <row r="38" spans="2:6" ht="17.100000000000001" customHeight="1" x14ac:dyDescent="0.2">
      <c r="B38" s="405" t="s">
        <v>342</v>
      </c>
      <c r="C38" s="404">
        <v>80</v>
      </c>
      <c r="D38" s="403">
        <v>12858</v>
      </c>
      <c r="E38" s="403">
        <v>442</v>
      </c>
      <c r="F38" s="403">
        <v>15939</v>
      </c>
    </row>
    <row r="39" spans="2:6" ht="17.100000000000001" customHeight="1" x14ac:dyDescent="0.2">
      <c r="B39" s="405" t="s">
        <v>341</v>
      </c>
      <c r="C39" s="404">
        <v>253</v>
      </c>
      <c r="D39" s="403">
        <v>13111</v>
      </c>
      <c r="E39" s="403">
        <v>-419</v>
      </c>
      <c r="F39" s="403">
        <v>15520</v>
      </c>
    </row>
    <row r="40" spans="2:6" ht="17.100000000000001" customHeight="1" x14ac:dyDescent="0.2">
      <c r="B40" s="405" t="s">
        <v>340</v>
      </c>
      <c r="C40" s="404">
        <v>243</v>
      </c>
      <c r="D40" s="403">
        <v>13354</v>
      </c>
      <c r="E40" s="403">
        <v>299</v>
      </c>
      <c r="F40" s="403">
        <v>15819</v>
      </c>
    </row>
    <row r="41" spans="2:6" ht="17.100000000000001" customHeight="1" x14ac:dyDescent="0.2">
      <c r="B41" s="405" t="s">
        <v>339</v>
      </c>
      <c r="C41" s="404">
        <v>51</v>
      </c>
      <c r="D41" s="403">
        <v>13405</v>
      </c>
      <c r="E41" s="403">
        <v>-106</v>
      </c>
      <c r="F41" s="403">
        <v>15713</v>
      </c>
    </row>
    <row r="42" spans="2:6" ht="17.100000000000001" customHeight="1" x14ac:dyDescent="0.2">
      <c r="B42" s="405" t="s">
        <v>338</v>
      </c>
      <c r="C42" s="404">
        <v>-485</v>
      </c>
      <c r="D42" s="403">
        <v>12920</v>
      </c>
      <c r="E42" s="403">
        <v>-3182</v>
      </c>
      <c r="F42" s="403">
        <v>12531</v>
      </c>
    </row>
    <row r="43" spans="2:6" ht="17.100000000000001" customHeight="1" x14ac:dyDescent="0.2">
      <c r="B43" s="405" t="s">
        <v>337</v>
      </c>
      <c r="C43" s="404">
        <v>-1639</v>
      </c>
      <c r="D43" s="403">
        <v>11281</v>
      </c>
      <c r="E43" s="403">
        <v>-103</v>
      </c>
      <c r="F43" s="403">
        <v>12428</v>
      </c>
    </row>
    <row r="44" spans="2:6" ht="17.100000000000001" customHeight="1" thickBot="1" x14ac:dyDescent="0.25">
      <c r="B44" s="402" t="s">
        <v>336</v>
      </c>
      <c r="C44" s="401">
        <v>620</v>
      </c>
      <c r="D44" s="400">
        <v>11901</v>
      </c>
      <c r="E44" s="400">
        <v>289</v>
      </c>
      <c r="F44" s="400">
        <v>12717</v>
      </c>
    </row>
  </sheetData>
  <mergeCells count="8">
    <mergeCell ref="B27:B28"/>
    <mergeCell ref="C27:D27"/>
    <mergeCell ref="E27:F27"/>
    <mergeCell ref="B4:F4"/>
    <mergeCell ref="B5:B6"/>
    <mergeCell ref="C5:D5"/>
    <mergeCell ref="E5:F5"/>
    <mergeCell ref="B26:F26"/>
  </mergeCells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20"/>
  <sheetViews>
    <sheetView workbookViewId="0">
      <selection activeCell="D28" sqref="D28"/>
    </sheetView>
  </sheetViews>
  <sheetFormatPr defaultRowHeight="12.75" x14ac:dyDescent="0.2"/>
  <cols>
    <col min="1" max="1" width="3.7109375" style="1" customWidth="1"/>
    <col min="2" max="2" width="25.7109375" style="90" customWidth="1"/>
    <col min="3" max="6" width="20.7109375" style="90" customWidth="1"/>
    <col min="7" max="16384" width="9.140625" style="1"/>
  </cols>
  <sheetData>
    <row r="3" spans="2:6" ht="17.100000000000001" customHeight="1" thickBot="1" x14ac:dyDescent="0.25">
      <c r="B3" s="758" t="s">
        <v>363</v>
      </c>
      <c r="C3" s="760">
        <v>2015</v>
      </c>
      <c r="D3" s="761"/>
      <c r="E3" s="761"/>
      <c r="F3" s="762"/>
    </row>
    <row r="4" spans="2:6" ht="17.100000000000001" customHeight="1" thickTop="1" thickBot="1" x14ac:dyDescent="0.25">
      <c r="B4" s="759"/>
      <c r="C4" s="428" t="s">
        <v>89</v>
      </c>
      <c r="D4" s="427" t="s">
        <v>332</v>
      </c>
      <c r="E4" s="427" t="s">
        <v>247</v>
      </c>
      <c r="F4" s="427" t="s">
        <v>246</v>
      </c>
    </row>
    <row r="5" spans="2:6" ht="17.100000000000001" customHeight="1" thickTop="1" x14ac:dyDescent="0.2">
      <c r="B5" s="441" t="s">
        <v>368</v>
      </c>
      <c r="C5" s="440">
        <v>8933</v>
      </c>
      <c r="D5" s="440">
        <v>8355</v>
      </c>
      <c r="E5" s="440">
        <v>13968</v>
      </c>
      <c r="F5" s="439">
        <v>3442</v>
      </c>
    </row>
    <row r="6" spans="2:6" ht="17.100000000000001" customHeight="1" x14ac:dyDescent="0.2">
      <c r="B6" s="434" t="s">
        <v>367</v>
      </c>
      <c r="C6" s="438">
        <v>10150</v>
      </c>
      <c r="D6" s="438">
        <v>9752</v>
      </c>
      <c r="E6" s="438">
        <v>13886</v>
      </c>
      <c r="F6" s="437">
        <v>4551</v>
      </c>
    </row>
    <row r="7" spans="2:6" ht="17.100000000000001" customHeight="1" x14ac:dyDescent="0.2">
      <c r="B7" s="434" t="s">
        <v>360</v>
      </c>
      <c r="C7" s="438">
        <v>13388</v>
      </c>
      <c r="D7" s="438">
        <v>9655</v>
      </c>
      <c r="E7" s="438">
        <v>14789</v>
      </c>
      <c r="F7" s="437">
        <v>4657</v>
      </c>
    </row>
    <row r="8" spans="2:6" ht="17.100000000000001" customHeight="1" x14ac:dyDescent="0.2">
      <c r="B8" s="434" t="s">
        <v>359</v>
      </c>
      <c r="C8" s="436">
        <v>1.47</v>
      </c>
      <c r="D8" s="436">
        <v>1.34</v>
      </c>
      <c r="E8" s="436">
        <v>1.59</v>
      </c>
      <c r="F8" s="435">
        <v>1.1499999999999999</v>
      </c>
    </row>
    <row r="9" spans="2:6" ht="17.100000000000001" customHeight="1" x14ac:dyDescent="0.2">
      <c r="B9" s="434" t="s">
        <v>366</v>
      </c>
      <c r="C9" s="436">
        <v>4.68</v>
      </c>
      <c r="D9" s="436">
        <v>5.22</v>
      </c>
      <c r="E9" s="436">
        <v>6.08</v>
      </c>
      <c r="F9" s="435">
        <v>4.29</v>
      </c>
    </row>
    <row r="10" spans="2:6" ht="17.100000000000001" customHeight="1" x14ac:dyDescent="0.2">
      <c r="B10" s="434" t="s">
        <v>365</v>
      </c>
      <c r="C10" s="433">
        <v>1.33</v>
      </c>
      <c r="D10" s="433">
        <v>1.3</v>
      </c>
      <c r="E10" s="433">
        <v>1.33</v>
      </c>
      <c r="F10" s="432">
        <v>1.25</v>
      </c>
    </row>
    <row r="11" spans="2:6" ht="17.100000000000001" customHeight="1" thickBot="1" x14ac:dyDescent="0.25">
      <c r="B11" s="431" t="s">
        <v>364</v>
      </c>
      <c r="C11" s="430">
        <v>1.44</v>
      </c>
      <c r="D11" s="430">
        <v>1.32</v>
      </c>
      <c r="E11" s="430">
        <v>1.54</v>
      </c>
      <c r="F11" s="429">
        <v>1.1100000000000001</v>
      </c>
    </row>
    <row r="14" spans="2:6" ht="17.100000000000001" customHeight="1" thickBot="1" x14ac:dyDescent="0.25">
      <c r="B14" s="758" t="s">
        <v>363</v>
      </c>
      <c r="C14" s="760">
        <v>2014</v>
      </c>
      <c r="D14" s="761"/>
      <c r="E14" s="761"/>
      <c r="F14" s="762"/>
    </row>
    <row r="15" spans="2:6" ht="17.100000000000001" customHeight="1" thickTop="1" thickBot="1" x14ac:dyDescent="0.25">
      <c r="B15" s="759"/>
      <c r="C15" s="428" t="s">
        <v>88</v>
      </c>
      <c r="D15" s="427" t="s">
        <v>332</v>
      </c>
      <c r="E15" s="427" t="s">
        <v>247</v>
      </c>
      <c r="F15" s="427" t="s">
        <v>246</v>
      </c>
    </row>
    <row r="16" spans="2:6" ht="17.100000000000001" customHeight="1" thickTop="1" thickBot="1" x14ac:dyDescent="0.25">
      <c r="B16" s="426" t="s">
        <v>362</v>
      </c>
      <c r="C16" s="425">
        <v>11169</v>
      </c>
      <c r="D16" s="425">
        <v>7104</v>
      </c>
      <c r="E16" s="425">
        <v>13052</v>
      </c>
      <c r="F16" s="424">
        <v>1142</v>
      </c>
    </row>
    <row r="17" spans="2:6" ht="17.100000000000001" customHeight="1" thickBot="1" x14ac:dyDescent="0.25">
      <c r="B17" s="416" t="s">
        <v>361</v>
      </c>
      <c r="C17" s="423">
        <v>11180</v>
      </c>
      <c r="D17" s="423">
        <v>8183</v>
      </c>
      <c r="E17" s="423">
        <v>13389</v>
      </c>
      <c r="F17" s="422">
        <v>3939</v>
      </c>
    </row>
    <row r="18" spans="2:6" ht="17.100000000000001" customHeight="1" thickBot="1" x14ac:dyDescent="0.25">
      <c r="B18" s="416" t="s">
        <v>360</v>
      </c>
      <c r="C18" s="421">
        <v>12302</v>
      </c>
      <c r="D18" s="421">
        <v>9039</v>
      </c>
      <c r="E18" s="421">
        <v>15006</v>
      </c>
      <c r="F18" s="420">
        <v>4993</v>
      </c>
    </row>
    <row r="19" spans="2:6" ht="17.100000000000001" customHeight="1" thickBot="1" x14ac:dyDescent="0.25">
      <c r="B19" s="416" t="s">
        <v>359</v>
      </c>
      <c r="C19" s="419">
        <v>1.52</v>
      </c>
      <c r="D19" s="419">
        <v>1.36</v>
      </c>
      <c r="E19" s="418">
        <v>1.7</v>
      </c>
      <c r="F19" s="417">
        <v>1.1599999999999999</v>
      </c>
    </row>
    <row r="20" spans="2:6" ht="17.100000000000001" customHeight="1" thickBot="1" x14ac:dyDescent="0.25">
      <c r="B20" s="416" t="s">
        <v>358</v>
      </c>
      <c r="C20" s="415">
        <v>1.49</v>
      </c>
      <c r="D20" s="415">
        <v>1.34</v>
      </c>
      <c r="E20" s="415">
        <v>1.49</v>
      </c>
      <c r="F20" s="414">
        <v>1.1399999999999999</v>
      </c>
    </row>
  </sheetData>
  <mergeCells count="4">
    <mergeCell ref="B14:B15"/>
    <mergeCell ref="C14:F14"/>
    <mergeCell ref="B3:B4"/>
    <mergeCell ref="C3:F3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062"/>
  <sheetViews>
    <sheetView topLeftCell="A16" workbookViewId="0">
      <selection activeCell="I16" sqref="I16"/>
    </sheetView>
  </sheetViews>
  <sheetFormatPr defaultRowHeight="10.5" x14ac:dyDescent="0.2"/>
  <cols>
    <col min="1" max="1" width="2.28515625" style="290" customWidth="1"/>
    <col min="2" max="2" width="52.7109375" style="248" customWidth="1"/>
    <col min="3" max="8" width="13.7109375" style="117" customWidth="1"/>
    <col min="9" max="9" width="9.140625" style="117"/>
    <col min="10" max="10" width="11.42578125" style="117" bestFit="1" customWidth="1"/>
    <col min="11" max="11" width="10.28515625" style="117" bestFit="1" customWidth="1"/>
    <col min="12" max="16384" width="9.140625" style="117"/>
  </cols>
  <sheetData>
    <row r="2" spans="1:11" x14ac:dyDescent="0.2">
      <c r="B2" s="464" t="s">
        <v>381</v>
      </c>
    </row>
    <row r="3" spans="1:11" x14ac:dyDescent="0.2">
      <c r="B3" s="464"/>
    </row>
    <row r="4" spans="1:11" ht="15" customHeight="1" x14ac:dyDescent="0.2">
      <c r="B4" s="763" t="s">
        <v>380</v>
      </c>
      <c r="C4" s="764" t="s">
        <v>378</v>
      </c>
      <c r="D4" s="765"/>
      <c r="E4" s="461"/>
      <c r="F4" s="460"/>
      <c r="G4" s="460"/>
      <c r="H4" s="460"/>
    </row>
    <row r="5" spans="1:11" s="338" customFormat="1" ht="24.95" customHeight="1" x14ac:dyDescent="0.2">
      <c r="B5" s="459"/>
      <c r="C5" s="363" t="s">
        <v>325</v>
      </c>
      <c r="D5" s="363" t="s">
        <v>377</v>
      </c>
      <c r="E5" s="363" t="s">
        <v>376</v>
      </c>
      <c r="F5" s="363" t="s">
        <v>375</v>
      </c>
      <c r="G5" s="363" t="s">
        <v>374</v>
      </c>
      <c r="H5" s="458" t="s">
        <v>83</v>
      </c>
    </row>
    <row r="6" spans="1:11" ht="20.100000000000001" customHeight="1" x14ac:dyDescent="0.2">
      <c r="A6" s="117"/>
      <c r="B6" s="457" t="s">
        <v>293</v>
      </c>
      <c r="C6" s="456">
        <v>0</v>
      </c>
      <c r="D6" s="456">
        <v>0</v>
      </c>
      <c r="E6" s="456">
        <v>0</v>
      </c>
      <c r="F6" s="456">
        <v>0</v>
      </c>
      <c r="G6" s="456">
        <v>0</v>
      </c>
      <c r="H6" s="455">
        <f t="shared" ref="H6:H12" si="0">SUM(C6:G6)</f>
        <v>0</v>
      </c>
    </row>
    <row r="7" spans="1:11" ht="20.100000000000001" customHeight="1" x14ac:dyDescent="0.2">
      <c r="A7" s="117"/>
      <c r="B7" s="454" t="s">
        <v>292</v>
      </c>
      <c r="C7" s="269">
        <v>2851640</v>
      </c>
      <c r="D7" s="269">
        <v>96521</v>
      </c>
      <c r="E7" s="269">
        <v>3222019</v>
      </c>
      <c r="F7" s="269">
        <v>6185231</v>
      </c>
      <c r="G7" s="269">
        <v>0</v>
      </c>
      <c r="H7" s="452">
        <f t="shared" si="0"/>
        <v>12355411</v>
      </c>
      <c r="J7" s="447"/>
    </row>
    <row r="8" spans="1:11" ht="20.100000000000001" customHeight="1" x14ac:dyDescent="0.2">
      <c r="A8" s="117"/>
      <c r="B8" s="454" t="s">
        <v>290</v>
      </c>
      <c r="C8" s="269">
        <v>63745088</v>
      </c>
      <c r="D8" s="269">
        <v>7217641</v>
      </c>
      <c r="E8" s="269">
        <v>6974481</v>
      </c>
      <c r="F8" s="269">
        <v>5357648</v>
      </c>
      <c r="G8" s="269">
        <v>4754575</v>
      </c>
      <c r="H8" s="452">
        <f t="shared" si="0"/>
        <v>88049433</v>
      </c>
      <c r="J8" s="447"/>
    </row>
    <row r="9" spans="1:11" ht="20.100000000000001" customHeight="1" x14ac:dyDescent="0.2">
      <c r="A9" s="117"/>
      <c r="B9" s="454" t="s">
        <v>289</v>
      </c>
      <c r="C9" s="269">
        <v>5958</v>
      </c>
      <c r="D9" s="269">
        <v>15659</v>
      </c>
      <c r="E9" s="269">
        <v>576440</v>
      </c>
      <c r="F9" s="269">
        <v>5444067</v>
      </c>
      <c r="G9" s="269">
        <v>3865127</v>
      </c>
      <c r="H9" s="452">
        <f t="shared" si="0"/>
        <v>9907251</v>
      </c>
      <c r="J9" s="447"/>
    </row>
    <row r="10" spans="1:11" ht="20.100000000000001" customHeight="1" x14ac:dyDescent="0.2">
      <c r="A10" s="117"/>
      <c r="B10" s="454" t="s">
        <v>284</v>
      </c>
      <c r="C10" s="269">
        <v>1018826</v>
      </c>
      <c r="D10" s="269">
        <v>1596</v>
      </c>
      <c r="E10" s="269">
        <v>39277</v>
      </c>
      <c r="F10" s="269">
        <v>1774492</v>
      </c>
      <c r="G10" s="269">
        <v>1441788</v>
      </c>
      <c r="H10" s="452">
        <f t="shared" si="0"/>
        <v>4275979</v>
      </c>
      <c r="J10" s="447"/>
    </row>
    <row r="11" spans="1:11" ht="20.100000000000001" hidden="1" customHeight="1" x14ac:dyDescent="0.2">
      <c r="A11" s="117"/>
      <c r="B11" s="454" t="s">
        <v>373</v>
      </c>
      <c r="C11" s="453">
        <v>0</v>
      </c>
      <c r="D11" s="453">
        <v>0</v>
      </c>
      <c r="E11" s="453">
        <v>0</v>
      </c>
      <c r="F11" s="453">
        <v>0</v>
      </c>
      <c r="G11" s="453">
        <v>0</v>
      </c>
      <c r="H11" s="452">
        <f t="shared" si="0"/>
        <v>0</v>
      </c>
      <c r="J11" s="447"/>
    </row>
    <row r="12" spans="1:11" ht="20.100000000000001" customHeight="1" thickBot="1" x14ac:dyDescent="0.25">
      <c r="A12" s="117"/>
      <c r="B12" s="451" t="s">
        <v>372</v>
      </c>
      <c r="C12" s="450">
        <v>1169584</v>
      </c>
      <c r="D12" s="450">
        <v>17687</v>
      </c>
      <c r="E12" s="450">
        <v>197087</v>
      </c>
      <c r="F12" s="450">
        <v>10046</v>
      </c>
      <c r="G12" s="450">
        <v>654</v>
      </c>
      <c r="H12" s="449">
        <f t="shared" si="0"/>
        <v>1395058</v>
      </c>
      <c r="J12" s="447"/>
      <c r="K12" s="134"/>
    </row>
    <row r="13" spans="1:11" ht="20.100000000000001" customHeight="1" thickBot="1" x14ac:dyDescent="0.25">
      <c r="A13" s="117"/>
      <c r="B13" s="31" t="s">
        <v>315</v>
      </c>
      <c r="C13" s="264">
        <f t="shared" ref="C13:H13" si="1">SUM(C6:C12)</f>
        <v>68791096</v>
      </c>
      <c r="D13" s="264">
        <f t="shared" si="1"/>
        <v>7349104</v>
      </c>
      <c r="E13" s="264">
        <f t="shared" si="1"/>
        <v>11009304</v>
      </c>
      <c r="F13" s="264">
        <f t="shared" si="1"/>
        <v>18771484</v>
      </c>
      <c r="G13" s="264">
        <f t="shared" si="1"/>
        <v>10062144</v>
      </c>
      <c r="H13" s="263">
        <f t="shared" si="1"/>
        <v>115983132</v>
      </c>
      <c r="J13" s="448"/>
      <c r="K13" s="447"/>
    </row>
    <row r="14" spans="1:11" ht="9.9499999999999993" customHeight="1" x14ac:dyDescent="0.2">
      <c r="A14" s="117"/>
      <c r="B14" s="446"/>
      <c r="C14" s="445"/>
      <c r="D14" s="445"/>
      <c r="E14" s="445"/>
      <c r="F14" s="445"/>
      <c r="G14" s="445"/>
      <c r="H14" s="444"/>
      <c r="J14" s="134"/>
      <c r="K14" s="134"/>
    </row>
    <row r="15" spans="1:11" ht="20.100000000000001" customHeight="1" thickBot="1" x14ac:dyDescent="0.25">
      <c r="A15" s="117"/>
      <c r="B15" s="340" t="s">
        <v>371</v>
      </c>
      <c r="C15" s="445"/>
      <c r="D15" s="445"/>
      <c r="E15" s="445"/>
      <c r="F15" s="445"/>
      <c r="G15" s="445"/>
      <c r="H15" s="444"/>
      <c r="J15" s="134"/>
      <c r="K15" s="134"/>
    </row>
    <row r="16" spans="1:11" ht="20.100000000000001" customHeight="1" thickBot="1" x14ac:dyDescent="0.25">
      <c r="A16" s="117"/>
      <c r="B16" s="31" t="s">
        <v>370</v>
      </c>
      <c r="C16" s="264">
        <v>21443731</v>
      </c>
      <c r="D16" s="264">
        <v>5963310</v>
      </c>
      <c r="E16" s="264">
        <v>20516069</v>
      </c>
      <c r="F16" s="264">
        <v>51501499</v>
      </c>
      <c r="G16" s="264">
        <v>46524777</v>
      </c>
      <c r="H16" s="263">
        <f>G16+F16+E16+D16+C16</f>
        <v>145949386</v>
      </c>
      <c r="J16" s="448"/>
      <c r="K16" s="447"/>
    </row>
    <row r="17" spans="1:11" ht="20.100000000000001" customHeight="1" thickBot="1" x14ac:dyDescent="0.25">
      <c r="A17" s="117"/>
      <c r="B17" s="31" t="s">
        <v>369</v>
      </c>
      <c r="C17" s="264">
        <v>-47347365</v>
      </c>
      <c r="D17" s="264">
        <v>-1385794</v>
      </c>
      <c r="E17" s="264">
        <v>9506765</v>
      </c>
      <c r="F17" s="264">
        <v>32730015</v>
      </c>
      <c r="G17" s="264">
        <v>36462633</v>
      </c>
      <c r="H17" s="263">
        <f>H16-H13</f>
        <v>29966254</v>
      </c>
      <c r="J17" s="134"/>
    </row>
    <row r="18" spans="1:11" x14ac:dyDescent="0.2">
      <c r="B18" s="462"/>
      <c r="C18" s="463"/>
      <c r="D18" s="463"/>
      <c r="E18" s="462"/>
    </row>
    <row r="19" spans="1:11" x14ac:dyDescent="0.2">
      <c r="B19" s="462"/>
      <c r="C19" s="463"/>
      <c r="D19" s="463"/>
      <c r="E19" s="462"/>
    </row>
    <row r="20" spans="1:11" ht="17.100000000000001" customHeight="1" x14ac:dyDescent="0.2">
      <c r="B20" s="763" t="s">
        <v>379</v>
      </c>
      <c r="C20" s="764" t="s">
        <v>378</v>
      </c>
      <c r="D20" s="765"/>
      <c r="E20" s="461"/>
      <c r="F20" s="460"/>
      <c r="G20" s="460"/>
      <c r="H20" s="460"/>
    </row>
    <row r="21" spans="1:11" s="338" customFormat="1" ht="24.95" customHeight="1" x14ac:dyDescent="0.2">
      <c r="B21" s="459"/>
      <c r="C21" s="363" t="s">
        <v>325</v>
      </c>
      <c r="D21" s="363" t="s">
        <v>377</v>
      </c>
      <c r="E21" s="363" t="s">
        <v>376</v>
      </c>
      <c r="F21" s="363" t="s">
        <v>375</v>
      </c>
      <c r="G21" s="363" t="s">
        <v>374</v>
      </c>
      <c r="H21" s="458" t="s">
        <v>83</v>
      </c>
    </row>
    <row r="22" spans="1:11" ht="20.100000000000001" customHeight="1" x14ac:dyDescent="0.2">
      <c r="A22" s="117"/>
      <c r="B22" s="457" t="s">
        <v>293</v>
      </c>
      <c r="C22" s="456">
        <v>0</v>
      </c>
      <c r="D22" s="456">
        <v>0</v>
      </c>
      <c r="E22" s="456">
        <v>0</v>
      </c>
      <c r="F22" s="456">
        <v>0</v>
      </c>
      <c r="G22" s="456">
        <v>0</v>
      </c>
      <c r="H22" s="455">
        <f t="shared" ref="H22:H28" si="2">SUM(C22:G22)</f>
        <v>0</v>
      </c>
      <c r="J22" s="447"/>
    </row>
    <row r="23" spans="1:11" ht="20.100000000000001" customHeight="1" x14ac:dyDescent="0.2">
      <c r="A23" s="117"/>
      <c r="B23" s="454" t="s">
        <v>292</v>
      </c>
      <c r="C23" s="269">
        <v>2157014</v>
      </c>
      <c r="D23" s="269">
        <v>20941</v>
      </c>
      <c r="E23" s="269">
        <v>3028226</v>
      </c>
      <c r="F23" s="269">
        <v>8467080</v>
      </c>
      <c r="G23" s="269">
        <v>12423</v>
      </c>
      <c r="H23" s="452">
        <f t="shared" si="2"/>
        <v>13685684</v>
      </c>
      <c r="J23" s="447"/>
    </row>
    <row r="24" spans="1:11" ht="20.100000000000001" customHeight="1" x14ac:dyDescent="0.2">
      <c r="A24" s="117"/>
      <c r="B24" s="454" t="s">
        <v>290</v>
      </c>
      <c r="C24" s="269">
        <v>57838987</v>
      </c>
      <c r="D24" s="269">
        <v>7595466</v>
      </c>
      <c r="E24" s="269">
        <v>3475053</v>
      </c>
      <c r="F24" s="269">
        <v>2444201</v>
      </c>
      <c r="G24" s="269">
        <v>2401412</v>
      </c>
      <c r="H24" s="452">
        <f t="shared" si="2"/>
        <v>73755119</v>
      </c>
      <c r="J24" s="447"/>
    </row>
    <row r="25" spans="1:11" ht="20.100000000000001" customHeight="1" x14ac:dyDescent="0.2">
      <c r="A25" s="117"/>
      <c r="B25" s="454" t="s">
        <v>289</v>
      </c>
      <c r="C25" s="269">
        <v>397577</v>
      </c>
      <c r="D25" s="269">
        <v>69873</v>
      </c>
      <c r="E25" s="269">
        <v>2756909</v>
      </c>
      <c r="F25" s="269">
        <v>4897972</v>
      </c>
      <c r="G25" s="269">
        <v>3046975</v>
      </c>
      <c r="H25" s="452">
        <f t="shared" si="2"/>
        <v>11169306</v>
      </c>
      <c r="J25" s="447"/>
    </row>
    <row r="26" spans="1:11" ht="20.100000000000001" customHeight="1" x14ac:dyDescent="0.2">
      <c r="A26" s="117"/>
      <c r="B26" s="454" t="s">
        <v>284</v>
      </c>
      <c r="C26" s="269">
        <v>896043</v>
      </c>
      <c r="D26" s="269">
        <v>7675</v>
      </c>
      <c r="E26" s="269">
        <v>62494</v>
      </c>
      <c r="F26" s="269">
        <v>2247576</v>
      </c>
      <c r="G26" s="269">
        <v>1507545</v>
      </c>
      <c r="H26" s="452">
        <f t="shared" si="2"/>
        <v>4721333</v>
      </c>
      <c r="J26" s="447"/>
      <c r="K26" s="134"/>
    </row>
    <row r="27" spans="1:11" ht="20.100000000000001" customHeight="1" x14ac:dyDescent="0.2">
      <c r="A27" s="117"/>
      <c r="B27" s="454" t="s">
        <v>373</v>
      </c>
      <c r="C27" s="453">
        <v>17074</v>
      </c>
      <c r="D27" s="453">
        <v>38865</v>
      </c>
      <c r="E27" s="453">
        <v>60647</v>
      </c>
      <c r="F27" s="453">
        <v>12752</v>
      </c>
      <c r="G27" s="453">
        <v>5749</v>
      </c>
      <c r="H27" s="452">
        <f t="shared" si="2"/>
        <v>135087</v>
      </c>
      <c r="J27" s="447"/>
      <c r="K27" s="134"/>
    </row>
    <row r="28" spans="1:11" ht="20.100000000000001" customHeight="1" thickBot="1" x14ac:dyDescent="0.25">
      <c r="A28" s="117"/>
      <c r="B28" s="451" t="s">
        <v>372</v>
      </c>
      <c r="C28" s="450">
        <v>934160</v>
      </c>
      <c r="D28" s="450">
        <v>37438</v>
      </c>
      <c r="E28" s="450">
        <v>188628</v>
      </c>
      <c r="F28" s="450">
        <v>6961</v>
      </c>
      <c r="G28" s="450">
        <v>5749</v>
      </c>
      <c r="H28" s="449">
        <f t="shared" si="2"/>
        <v>1172936</v>
      </c>
      <c r="J28" s="447"/>
      <c r="K28" s="134"/>
    </row>
    <row r="29" spans="1:11" ht="20.100000000000001" customHeight="1" thickBot="1" x14ac:dyDescent="0.25">
      <c r="A29" s="117"/>
      <c r="B29" s="31" t="s">
        <v>315</v>
      </c>
      <c r="C29" s="264">
        <f t="shared" ref="C29:H29" si="3">SUM(C22:C28)</f>
        <v>62240855</v>
      </c>
      <c r="D29" s="264">
        <f t="shared" si="3"/>
        <v>7770258</v>
      </c>
      <c r="E29" s="264">
        <f t="shared" si="3"/>
        <v>9571957</v>
      </c>
      <c r="F29" s="264">
        <f t="shared" si="3"/>
        <v>18076542</v>
      </c>
      <c r="G29" s="264">
        <f t="shared" si="3"/>
        <v>6979853</v>
      </c>
      <c r="H29" s="263">
        <f t="shared" si="3"/>
        <v>104639465</v>
      </c>
      <c r="J29" s="448"/>
      <c r="K29" s="447"/>
    </row>
    <row r="30" spans="1:11" ht="9.9499999999999993" customHeight="1" x14ac:dyDescent="0.2">
      <c r="A30" s="117"/>
      <c r="B30" s="446"/>
      <c r="C30" s="445"/>
      <c r="D30" s="445"/>
      <c r="E30" s="445"/>
      <c r="F30" s="445"/>
      <c r="G30" s="445"/>
      <c r="H30" s="444"/>
    </row>
    <row r="31" spans="1:11" ht="20.100000000000001" customHeight="1" thickBot="1" x14ac:dyDescent="0.25">
      <c r="A31" s="117"/>
      <c r="B31" s="340" t="s">
        <v>371</v>
      </c>
      <c r="C31" s="445"/>
      <c r="D31" s="445"/>
      <c r="E31" s="445"/>
      <c r="F31" s="445"/>
      <c r="G31" s="445"/>
      <c r="H31" s="444"/>
      <c r="J31" s="134"/>
      <c r="K31" s="134"/>
    </row>
    <row r="32" spans="1:11" ht="20.100000000000001" customHeight="1" thickBot="1" x14ac:dyDescent="0.25">
      <c r="A32" s="117"/>
      <c r="B32" s="31" t="s">
        <v>370</v>
      </c>
      <c r="C32" s="264">
        <v>16277193</v>
      </c>
      <c r="D32" s="264">
        <v>5301846</v>
      </c>
      <c r="E32" s="264">
        <v>17202800</v>
      </c>
      <c r="F32" s="264">
        <v>47581194</v>
      </c>
      <c r="G32" s="264">
        <v>41644406</v>
      </c>
      <c r="H32" s="263">
        <f>G32+F32+E32+D32+C32</f>
        <v>128007439</v>
      </c>
      <c r="J32" s="134"/>
      <c r="K32" s="134"/>
    </row>
    <row r="33" spans="1:10" ht="20.100000000000001" customHeight="1" thickBot="1" x14ac:dyDescent="0.25">
      <c r="A33" s="117"/>
      <c r="B33" s="31" t="s">
        <v>369</v>
      </c>
      <c r="C33" s="264">
        <v>-45963662</v>
      </c>
      <c r="D33" s="264">
        <v>-2468412</v>
      </c>
      <c r="E33" s="264">
        <v>7630843</v>
      </c>
      <c r="F33" s="264">
        <v>29504652</v>
      </c>
      <c r="G33" s="264">
        <v>34664553</v>
      </c>
      <c r="H33" s="263">
        <f>H32-H29</f>
        <v>23367974</v>
      </c>
      <c r="J33" s="134"/>
    </row>
    <row r="34" spans="1:10" x14ac:dyDescent="0.2">
      <c r="A34" s="117"/>
      <c r="B34" s="443"/>
      <c r="C34" s="442"/>
      <c r="D34" s="442"/>
      <c r="E34" s="442"/>
      <c r="F34" s="442"/>
      <c r="G34" s="442"/>
      <c r="H34" s="442"/>
    </row>
    <row r="35" spans="1:10" x14ac:dyDescent="0.2">
      <c r="A35" s="117"/>
      <c r="B35" s="443"/>
      <c r="C35" s="442"/>
      <c r="D35" s="442"/>
      <c r="E35" s="442"/>
      <c r="F35" s="442"/>
      <c r="G35" s="442"/>
      <c r="H35" s="442"/>
    </row>
    <row r="36" spans="1:10" x14ac:dyDescent="0.2">
      <c r="A36" s="117"/>
      <c r="B36" s="443"/>
      <c r="C36" s="442"/>
      <c r="D36" s="442"/>
      <c r="E36" s="442"/>
      <c r="F36" s="442"/>
      <c r="G36" s="442"/>
      <c r="H36" s="442"/>
    </row>
    <row r="37" spans="1:10" x14ac:dyDescent="0.2">
      <c r="A37" s="117"/>
      <c r="B37" s="117"/>
    </row>
    <row r="38" spans="1:10" x14ac:dyDescent="0.2">
      <c r="A38" s="117"/>
      <c r="B38" s="117"/>
      <c r="C38" s="304"/>
      <c r="D38" s="304"/>
      <c r="E38" s="304"/>
      <c r="F38" s="304"/>
      <c r="G38" s="304"/>
      <c r="H38" s="304"/>
    </row>
    <row r="39" spans="1:10" x14ac:dyDescent="0.2">
      <c r="C39" s="338"/>
      <c r="D39" s="339"/>
      <c r="E39" s="338"/>
      <c r="F39" s="338"/>
      <c r="G39" s="338"/>
      <c r="H39" s="338"/>
    </row>
    <row r="40" spans="1:10" x14ac:dyDescent="0.2">
      <c r="C40" s="338"/>
      <c r="D40" s="339"/>
      <c r="E40" s="338"/>
      <c r="F40" s="338"/>
      <c r="G40" s="338"/>
      <c r="H40" s="338"/>
    </row>
    <row r="41" spans="1:10" x14ac:dyDescent="0.2">
      <c r="C41" s="338"/>
      <c r="D41" s="339"/>
      <c r="E41" s="338"/>
      <c r="F41" s="338"/>
      <c r="G41" s="338"/>
      <c r="H41" s="338"/>
    </row>
    <row r="42" spans="1:10" x14ac:dyDescent="0.2">
      <c r="C42" s="338"/>
      <c r="D42" s="339"/>
      <c r="E42" s="338"/>
      <c r="F42" s="338"/>
      <c r="G42" s="338"/>
      <c r="H42" s="338"/>
    </row>
    <row r="43" spans="1:10" x14ac:dyDescent="0.2">
      <c r="C43" s="338"/>
      <c r="D43" s="339"/>
      <c r="E43" s="338"/>
      <c r="F43" s="338"/>
      <c r="G43" s="338"/>
      <c r="H43" s="338"/>
    </row>
    <row r="44" spans="1:10" x14ac:dyDescent="0.2">
      <c r="C44" s="338"/>
      <c r="D44" s="339"/>
      <c r="E44" s="338"/>
      <c r="F44" s="338"/>
      <c r="G44" s="338"/>
      <c r="H44" s="338"/>
    </row>
    <row r="45" spans="1:10" x14ac:dyDescent="0.2">
      <c r="C45" s="338"/>
      <c r="D45" s="339"/>
      <c r="E45" s="338"/>
      <c r="F45" s="338"/>
      <c r="G45" s="338"/>
      <c r="H45" s="338"/>
    </row>
    <row r="46" spans="1:10" x14ac:dyDescent="0.2">
      <c r="C46" s="338"/>
      <c r="D46" s="339"/>
      <c r="E46" s="338"/>
      <c r="F46" s="338"/>
      <c r="G46" s="338"/>
      <c r="H46" s="338"/>
    </row>
    <row r="47" spans="1:10" x14ac:dyDescent="0.2">
      <c r="C47" s="338"/>
      <c r="D47" s="339"/>
      <c r="E47" s="338"/>
      <c r="F47" s="338"/>
      <c r="G47" s="338"/>
      <c r="H47" s="338"/>
    </row>
    <row r="48" spans="1:10" x14ac:dyDescent="0.2">
      <c r="C48" s="338"/>
      <c r="D48" s="339"/>
      <c r="E48" s="338"/>
      <c r="F48" s="338"/>
      <c r="G48" s="338"/>
      <c r="H48" s="338"/>
    </row>
    <row r="49" spans="3:8" x14ac:dyDescent="0.2">
      <c r="C49" s="338"/>
      <c r="D49" s="339"/>
      <c r="E49" s="338"/>
      <c r="F49" s="338"/>
      <c r="G49" s="338"/>
      <c r="H49" s="338"/>
    </row>
    <row r="50" spans="3:8" x14ac:dyDescent="0.2">
      <c r="C50" s="338"/>
      <c r="D50" s="339"/>
      <c r="E50" s="338"/>
      <c r="F50" s="338"/>
      <c r="G50" s="338"/>
      <c r="H50" s="338"/>
    </row>
    <row r="51" spans="3:8" x14ac:dyDescent="0.2">
      <c r="C51" s="338"/>
      <c r="D51" s="339"/>
      <c r="E51" s="338"/>
      <c r="F51" s="338"/>
      <c r="G51" s="338"/>
      <c r="H51" s="338"/>
    </row>
    <row r="52" spans="3:8" x14ac:dyDescent="0.2">
      <c r="C52" s="338"/>
      <c r="D52" s="339"/>
      <c r="E52" s="338"/>
      <c r="F52" s="338"/>
      <c r="G52" s="338"/>
      <c r="H52" s="338"/>
    </row>
    <row r="53" spans="3:8" x14ac:dyDescent="0.2">
      <c r="C53" s="338"/>
      <c r="D53" s="339"/>
      <c r="E53" s="338"/>
      <c r="F53" s="338"/>
      <c r="G53" s="338"/>
      <c r="H53" s="338"/>
    </row>
    <row r="54" spans="3:8" x14ac:dyDescent="0.2">
      <c r="C54" s="338"/>
      <c r="D54" s="339"/>
      <c r="E54" s="338"/>
      <c r="F54" s="338"/>
      <c r="G54" s="338"/>
      <c r="H54" s="338"/>
    </row>
    <row r="55" spans="3:8" x14ac:dyDescent="0.2">
      <c r="C55" s="338"/>
      <c r="D55" s="339"/>
      <c r="E55" s="338"/>
      <c r="F55" s="338"/>
      <c r="G55" s="338"/>
      <c r="H55" s="338"/>
    </row>
    <row r="56" spans="3:8" x14ac:dyDescent="0.2">
      <c r="C56" s="338"/>
      <c r="D56" s="339"/>
      <c r="E56" s="338"/>
      <c r="F56" s="338"/>
      <c r="G56" s="338"/>
      <c r="H56" s="338"/>
    </row>
    <row r="57" spans="3:8" x14ac:dyDescent="0.2">
      <c r="C57" s="338"/>
      <c r="D57" s="339"/>
      <c r="E57" s="338"/>
      <c r="F57" s="338"/>
      <c r="G57" s="338"/>
      <c r="H57" s="338"/>
    </row>
    <row r="58" spans="3:8" x14ac:dyDescent="0.2">
      <c r="C58" s="338"/>
      <c r="D58" s="339"/>
      <c r="E58" s="338"/>
      <c r="F58" s="338"/>
      <c r="G58" s="338"/>
      <c r="H58" s="338"/>
    </row>
    <row r="59" spans="3:8" x14ac:dyDescent="0.2">
      <c r="C59" s="338"/>
      <c r="D59" s="339"/>
      <c r="E59" s="338"/>
      <c r="F59" s="338"/>
      <c r="G59" s="338"/>
      <c r="H59" s="338"/>
    </row>
    <row r="60" spans="3:8" x14ac:dyDescent="0.2">
      <c r="C60" s="338"/>
      <c r="D60" s="339"/>
      <c r="E60" s="338"/>
      <c r="F60" s="338"/>
      <c r="G60" s="338"/>
      <c r="H60" s="338"/>
    </row>
    <row r="61" spans="3:8" x14ac:dyDescent="0.2">
      <c r="C61" s="338"/>
      <c r="D61" s="339"/>
      <c r="E61" s="338"/>
      <c r="F61" s="338"/>
      <c r="G61" s="338"/>
      <c r="H61" s="338"/>
    </row>
    <row r="62" spans="3:8" x14ac:dyDescent="0.2">
      <c r="C62" s="338"/>
      <c r="D62" s="339"/>
      <c r="E62" s="338"/>
      <c r="F62" s="338"/>
      <c r="G62" s="338"/>
      <c r="H62" s="338"/>
    </row>
    <row r="63" spans="3:8" x14ac:dyDescent="0.2">
      <c r="C63" s="338"/>
      <c r="D63" s="339"/>
      <c r="E63" s="338"/>
      <c r="F63" s="338"/>
      <c r="G63" s="338"/>
      <c r="H63" s="338"/>
    </row>
    <row r="64" spans="3:8" x14ac:dyDescent="0.2">
      <c r="C64" s="338"/>
      <c r="D64" s="339"/>
      <c r="E64" s="338"/>
      <c r="F64" s="338"/>
      <c r="G64" s="338"/>
      <c r="H64" s="338"/>
    </row>
    <row r="65" spans="3:8" x14ac:dyDescent="0.2">
      <c r="C65" s="338"/>
      <c r="D65" s="339"/>
      <c r="E65" s="338"/>
      <c r="F65" s="338"/>
      <c r="G65" s="338"/>
      <c r="H65" s="338"/>
    </row>
    <row r="66" spans="3:8" x14ac:dyDescent="0.2">
      <c r="C66" s="338"/>
      <c r="D66" s="339"/>
      <c r="E66" s="338"/>
      <c r="F66" s="338"/>
      <c r="G66" s="338"/>
      <c r="H66" s="338"/>
    </row>
    <row r="67" spans="3:8" x14ac:dyDescent="0.2">
      <c r="C67" s="338"/>
      <c r="D67" s="339"/>
      <c r="E67" s="338"/>
      <c r="F67" s="338"/>
      <c r="G67" s="338"/>
      <c r="H67" s="338"/>
    </row>
    <row r="68" spans="3:8" x14ac:dyDescent="0.2">
      <c r="C68" s="338"/>
      <c r="D68" s="339"/>
      <c r="E68" s="338"/>
      <c r="F68" s="338"/>
      <c r="G68" s="338"/>
      <c r="H68" s="338"/>
    </row>
    <row r="69" spans="3:8" x14ac:dyDescent="0.2">
      <c r="C69" s="338"/>
      <c r="D69" s="339"/>
      <c r="E69" s="338"/>
      <c r="F69" s="338"/>
      <c r="G69" s="338"/>
      <c r="H69" s="338"/>
    </row>
    <row r="70" spans="3:8" x14ac:dyDescent="0.2">
      <c r="C70" s="338"/>
      <c r="D70" s="339"/>
      <c r="E70" s="338"/>
      <c r="F70" s="338"/>
      <c r="G70" s="338"/>
      <c r="H70" s="338"/>
    </row>
    <row r="71" spans="3:8" x14ac:dyDescent="0.2">
      <c r="C71" s="338"/>
      <c r="D71" s="339"/>
      <c r="E71" s="338"/>
      <c r="F71" s="338"/>
      <c r="G71" s="338"/>
      <c r="H71" s="338"/>
    </row>
    <row r="72" spans="3:8" x14ac:dyDescent="0.2">
      <c r="C72" s="338"/>
      <c r="D72" s="339"/>
      <c r="E72" s="338"/>
      <c r="F72" s="338"/>
      <c r="G72" s="338"/>
      <c r="H72" s="338"/>
    </row>
    <row r="73" spans="3:8" x14ac:dyDescent="0.2">
      <c r="C73" s="338"/>
      <c r="D73" s="339"/>
      <c r="E73" s="338"/>
      <c r="F73" s="338"/>
      <c r="G73" s="338"/>
      <c r="H73" s="338"/>
    </row>
    <row r="74" spans="3:8" x14ac:dyDescent="0.2">
      <c r="C74" s="338"/>
      <c r="D74" s="339"/>
      <c r="E74" s="338"/>
      <c r="F74" s="338"/>
      <c r="G74" s="338"/>
      <c r="H74" s="338"/>
    </row>
    <row r="75" spans="3:8" x14ac:dyDescent="0.2">
      <c r="C75" s="338"/>
      <c r="D75" s="339"/>
      <c r="E75" s="338"/>
      <c r="F75" s="338"/>
      <c r="G75" s="338"/>
      <c r="H75" s="338"/>
    </row>
    <row r="76" spans="3:8" x14ac:dyDescent="0.2">
      <c r="C76" s="338"/>
      <c r="D76" s="339"/>
      <c r="E76" s="338"/>
      <c r="F76" s="338"/>
      <c r="G76" s="338"/>
      <c r="H76" s="338"/>
    </row>
    <row r="77" spans="3:8" x14ac:dyDescent="0.2">
      <c r="C77" s="338"/>
      <c r="D77" s="339"/>
      <c r="E77" s="338"/>
      <c r="F77" s="338"/>
      <c r="G77" s="338"/>
      <c r="H77" s="338"/>
    </row>
    <row r="78" spans="3:8" x14ac:dyDescent="0.2">
      <c r="C78" s="338"/>
      <c r="D78" s="339"/>
      <c r="E78" s="338"/>
      <c r="F78" s="338"/>
      <c r="G78" s="338"/>
      <c r="H78" s="338"/>
    </row>
    <row r="79" spans="3:8" x14ac:dyDescent="0.2">
      <c r="C79" s="338"/>
      <c r="D79" s="339"/>
      <c r="E79" s="338"/>
      <c r="F79" s="338"/>
      <c r="G79" s="338"/>
      <c r="H79" s="338"/>
    </row>
    <row r="80" spans="3:8" x14ac:dyDescent="0.2">
      <c r="C80" s="338"/>
      <c r="D80" s="339"/>
      <c r="E80" s="338"/>
      <c r="F80" s="338"/>
      <c r="G80" s="338"/>
      <c r="H80" s="338"/>
    </row>
    <row r="81" spans="3:8" x14ac:dyDescent="0.2">
      <c r="C81" s="338"/>
      <c r="D81" s="339"/>
      <c r="E81" s="338"/>
      <c r="F81" s="338"/>
      <c r="G81" s="338"/>
      <c r="H81" s="338"/>
    </row>
    <row r="82" spans="3:8" x14ac:dyDescent="0.2">
      <c r="C82" s="338"/>
      <c r="D82" s="339"/>
      <c r="E82" s="338"/>
      <c r="F82" s="338"/>
      <c r="G82" s="338"/>
      <c r="H82" s="338"/>
    </row>
    <row r="83" spans="3:8" x14ac:dyDescent="0.2">
      <c r="C83" s="338"/>
      <c r="D83" s="339"/>
      <c r="E83" s="338"/>
      <c r="F83" s="338"/>
      <c r="G83" s="338"/>
      <c r="H83" s="338"/>
    </row>
    <row r="84" spans="3:8" x14ac:dyDescent="0.2">
      <c r="C84" s="338"/>
      <c r="D84" s="339"/>
      <c r="E84" s="338"/>
      <c r="F84" s="338"/>
      <c r="G84" s="338"/>
      <c r="H84" s="338"/>
    </row>
    <row r="85" spans="3:8" x14ac:dyDescent="0.2">
      <c r="C85" s="338"/>
      <c r="D85" s="339"/>
      <c r="E85" s="338"/>
      <c r="F85" s="338"/>
      <c r="G85" s="338"/>
      <c r="H85" s="338"/>
    </row>
    <row r="86" spans="3:8" x14ac:dyDescent="0.2">
      <c r="C86" s="338"/>
      <c r="D86" s="339"/>
      <c r="E86" s="338"/>
      <c r="F86" s="338"/>
      <c r="G86" s="338"/>
      <c r="H86" s="338"/>
    </row>
    <row r="87" spans="3:8" x14ac:dyDescent="0.2">
      <c r="C87" s="338"/>
      <c r="D87" s="339"/>
      <c r="E87" s="338"/>
      <c r="F87" s="338"/>
      <c r="G87" s="338"/>
      <c r="H87" s="338"/>
    </row>
    <row r="88" spans="3:8" x14ac:dyDescent="0.2">
      <c r="C88" s="338"/>
      <c r="D88" s="339"/>
      <c r="E88" s="338"/>
      <c r="F88" s="338"/>
      <c r="G88" s="338"/>
      <c r="H88" s="338"/>
    </row>
    <row r="89" spans="3:8" x14ac:dyDescent="0.2">
      <c r="C89" s="338"/>
      <c r="D89" s="339"/>
      <c r="E89" s="338"/>
      <c r="F89" s="338"/>
      <c r="G89" s="338"/>
      <c r="H89" s="338"/>
    </row>
    <row r="90" spans="3:8" x14ac:dyDescent="0.2">
      <c r="C90" s="338"/>
      <c r="D90" s="339"/>
      <c r="E90" s="338"/>
      <c r="F90" s="338"/>
      <c r="G90" s="338"/>
      <c r="H90" s="338"/>
    </row>
    <row r="91" spans="3:8" x14ac:dyDescent="0.2">
      <c r="C91" s="338"/>
      <c r="D91" s="339"/>
      <c r="E91" s="338"/>
      <c r="F91" s="338"/>
      <c r="G91" s="338"/>
      <c r="H91" s="338"/>
    </row>
    <row r="92" spans="3:8" x14ac:dyDescent="0.2">
      <c r="C92" s="338"/>
      <c r="D92" s="339"/>
      <c r="E92" s="338"/>
      <c r="F92" s="338"/>
      <c r="G92" s="338"/>
      <c r="H92" s="338"/>
    </row>
    <row r="93" spans="3:8" x14ac:dyDescent="0.2">
      <c r="C93" s="338"/>
      <c r="D93" s="339"/>
      <c r="E93" s="338"/>
      <c r="F93" s="338"/>
      <c r="G93" s="338"/>
      <c r="H93" s="338"/>
    </row>
    <row r="94" spans="3:8" x14ac:dyDescent="0.2">
      <c r="C94" s="338"/>
      <c r="D94" s="339"/>
      <c r="E94" s="338"/>
      <c r="F94" s="338"/>
      <c r="G94" s="338"/>
      <c r="H94" s="338"/>
    </row>
    <row r="95" spans="3:8" x14ac:dyDescent="0.2">
      <c r="C95" s="338"/>
      <c r="D95" s="339"/>
      <c r="E95" s="338"/>
      <c r="F95" s="338"/>
      <c r="G95" s="338"/>
      <c r="H95" s="338"/>
    </row>
    <row r="96" spans="3:8" x14ac:dyDescent="0.2">
      <c r="C96" s="338"/>
      <c r="D96" s="339"/>
      <c r="E96" s="338"/>
      <c r="F96" s="338"/>
      <c r="G96" s="338"/>
      <c r="H96" s="338"/>
    </row>
    <row r="97" spans="3:8" x14ac:dyDescent="0.2">
      <c r="C97" s="338"/>
      <c r="D97" s="339"/>
      <c r="E97" s="338"/>
      <c r="F97" s="338"/>
      <c r="G97" s="338"/>
      <c r="H97" s="338"/>
    </row>
    <row r="98" spans="3:8" x14ac:dyDescent="0.2">
      <c r="C98" s="338"/>
      <c r="D98" s="339"/>
      <c r="E98" s="338"/>
      <c r="F98" s="338"/>
      <c r="G98" s="338"/>
      <c r="H98" s="338"/>
    </row>
    <row r="99" spans="3:8" x14ac:dyDescent="0.2">
      <c r="C99" s="338"/>
      <c r="D99" s="339"/>
      <c r="E99" s="338"/>
      <c r="F99" s="338"/>
      <c r="G99" s="338"/>
      <c r="H99" s="338"/>
    </row>
    <row r="100" spans="3:8" x14ac:dyDescent="0.2">
      <c r="C100" s="338"/>
      <c r="D100" s="339"/>
      <c r="E100" s="338"/>
      <c r="F100" s="338"/>
      <c r="G100" s="338"/>
      <c r="H100" s="338"/>
    </row>
    <row r="101" spans="3:8" x14ac:dyDescent="0.2">
      <c r="C101" s="338"/>
      <c r="D101" s="339"/>
      <c r="E101" s="338"/>
      <c r="F101" s="338"/>
      <c r="G101" s="338"/>
      <c r="H101" s="338"/>
    </row>
    <row r="102" spans="3:8" x14ac:dyDescent="0.2">
      <c r="C102" s="338"/>
      <c r="D102" s="339"/>
      <c r="E102" s="338"/>
      <c r="F102" s="338"/>
      <c r="G102" s="338"/>
      <c r="H102" s="338"/>
    </row>
    <row r="103" spans="3:8" x14ac:dyDescent="0.2">
      <c r="C103" s="338"/>
      <c r="D103" s="339"/>
      <c r="E103" s="338"/>
      <c r="F103" s="338"/>
      <c r="G103" s="338"/>
      <c r="H103" s="338"/>
    </row>
    <row r="104" spans="3:8" x14ac:dyDescent="0.2">
      <c r="C104" s="338"/>
      <c r="D104" s="339"/>
      <c r="E104" s="338"/>
      <c r="F104" s="338"/>
      <c r="G104" s="338"/>
      <c r="H104" s="338"/>
    </row>
    <row r="105" spans="3:8" x14ac:dyDescent="0.2">
      <c r="C105" s="338"/>
      <c r="D105" s="339"/>
      <c r="E105" s="338"/>
      <c r="F105" s="338"/>
      <c r="G105" s="338"/>
      <c r="H105" s="338"/>
    </row>
    <row r="106" spans="3:8" x14ac:dyDescent="0.2">
      <c r="C106" s="338"/>
      <c r="D106" s="339"/>
      <c r="E106" s="338"/>
      <c r="F106" s="338"/>
      <c r="G106" s="338"/>
      <c r="H106" s="338"/>
    </row>
    <row r="107" spans="3:8" x14ac:dyDescent="0.2">
      <c r="C107" s="338"/>
      <c r="D107" s="339"/>
      <c r="E107" s="338"/>
      <c r="F107" s="338"/>
      <c r="G107" s="338"/>
      <c r="H107" s="338"/>
    </row>
    <row r="108" spans="3:8" x14ac:dyDescent="0.2">
      <c r="C108" s="338"/>
      <c r="D108" s="339"/>
      <c r="E108" s="338"/>
      <c r="F108" s="338"/>
      <c r="G108" s="338"/>
      <c r="H108" s="338"/>
    </row>
    <row r="109" spans="3:8" x14ac:dyDescent="0.2">
      <c r="C109" s="338"/>
      <c r="D109" s="339"/>
      <c r="E109" s="338"/>
      <c r="F109" s="338"/>
      <c r="G109" s="338"/>
      <c r="H109" s="338"/>
    </row>
    <row r="110" spans="3:8" x14ac:dyDescent="0.2">
      <c r="C110" s="338"/>
      <c r="D110" s="339"/>
      <c r="E110" s="338"/>
      <c r="F110" s="338"/>
      <c r="G110" s="338"/>
      <c r="H110" s="338"/>
    </row>
    <row r="111" spans="3:8" x14ac:dyDescent="0.2">
      <c r="C111" s="338"/>
      <c r="D111" s="339"/>
      <c r="E111" s="338"/>
      <c r="F111" s="338"/>
      <c r="G111" s="338"/>
      <c r="H111" s="338"/>
    </row>
    <row r="112" spans="3:8" x14ac:dyDescent="0.2">
      <c r="C112" s="338"/>
      <c r="D112" s="339"/>
      <c r="E112" s="338"/>
      <c r="F112" s="338"/>
      <c r="G112" s="338"/>
      <c r="H112" s="338"/>
    </row>
    <row r="113" spans="3:8" x14ac:dyDescent="0.2">
      <c r="C113" s="338"/>
      <c r="D113" s="339"/>
      <c r="E113" s="338"/>
      <c r="F113" s="338"/>
      <c r="G113" s="338"/>
      <c r="H113" s="338"/>
    </row>
    <row r="114" spans="3:8" x14ac:dyDescent="0.2">
      <c r="C114" s="338"/>
      <c r="D114" s="339"/>
      <c r="E114" s="338"/>
      <c r="F114" s="338"/>
      <c r="G114" s="338"/>
      <c r="H114" s="338"/>
    </row>
    <row r="115" spans="3:8" x14ac:dyDescent="0.2">
      <c r="C115" s="338"/>
      <c r="D115" s="339"/>
      <c r="E115" s="338"/>
      <c r="F115" s="338"/>
      <c r="G115" s="338"/>
      <c r="H115" s="338"/>
    </row>
    <row r="116" spans="3:8" x14ac:dyDescent="0.2">
      <c r="C116" s="338"/>
      <c r="D116" s="339"/>
      <c r="E116" s="338"/>
      <c r="F116" s="338"/>
      <c r="G116" s="338"/>
      <c r="H116" s="338"/>
    </row>
    <row r="117" spans="3:8" x14ac:dyDescent="0.2">
      <c r="C117" s="338"/>
      <c r="D117" s="339"/>
      <c r="E117" s="338"/>
      <c r="F117" s="338"/>
      <c r="G117" s="338"/>
      <c r="H117" s="338"/>
    </row>
    <row r="118" spans="3:8" x14ac:dyDescent="0.2">
      <c r="C118" s="338"/>
      <c r="D118" s="339"/>
      <c r="E118" s="338"/>
      <c r="F118" s="338"/>
      <c r="G118" s="338"/>
      <c r="H118" s="338"/>
    </row>
    <row r="119" spans="3:8" x14ac:dyDescent="0.2">
      <c r="C119" s="338"/>
      <c r="D119" s="339"/>
      <c r="E119" s="338"/>
      <c r="F119" s="338"/>
      <c r="G119" s="338"/>
      <c r="H119" s="338"/>
    </row>
    <row r="120" spans="3:8" x14ac:dyDescent="0.2">
      <c r="C120" s="338"/>
      <c r="D120" s="339"/>
      <c r="E120" s="338"/>
      <c r="F120" s="338"/>
      <c r="G120" s="338"/>
      <c r="H120" s="338"/>
    </row>
    <row r="121" spans="3:8" x14ac:dyDescent="0.2">
      <c r="C121" s="338"/>
      <c r="D121" s="339"/>
      <c r="E121" s="338"/>
      <c r="F121" s="338"/>
      <c r="G121" s="338"/>
      <c r="H121" s="338"/>
    </row>
    <row r="122" spans="3:8" x14ac:dyDescent="0.2">
      <c r="C122" s="338"/>
      <c r="D122" s="339"/>
      <c r="E122" s="338"/>
      <c r="F122" s="338"/>
      <c r="G122" s="338"/>
      <c r="H122" s="338"/>
    </row>
    <row r="123" spans="3:8" x14ac:dyDescent="0.2">
      <c r="C123" s="338"/>
      <c r="D123" s="339"/>
      <c r="E123" s="338"/>
      <c r="F123" s="338"/>
      <c r="G123" s="338"/>
      <c r="H123" s="338"/>
    </row>
    <row r="124" spans="3:8" x14ac:dyDescent="0.2">
      <c r="C124" s="338"/>
      <c r="D124" s="339"/>
      <c r="E124" s="338"/>
      <c r="F124" s="338"/>
      <c r="G124" s="338"/>
      <c r="H124" s="338"/>
    </row>
    <row r="125" spans="3:8" x14ac:dyDescent="0.2">
      <c r="C125" s="338"/>
      <c r="D125" s="339"/>
      <c r="E125" s="338"/>
      <c r="F125" s="338"/>
      <c r="G125" s="338"/>
      <c r="H125" s="338"/>
    </row>
    <row r="126" spans="3:8" x14ac:dyDescent="0.2">
      <c r="C126" s="338"/>
      <c r="D126" s="339"/>
      <c r="E126" s="338"/>
      <c r="F126" s="338"/>
      <c r="G126" s="338"/>
      <c r="H126" s="338"/>
    </row>
    <row r="127" spans="3:8" x14ac:dyDescent="0.2">
      <c r="C127" s="338"/>
      <c r="D127" s="339"/>
      <c r="E127" s="338"/>
      <c r="F127" s="338"/>
      <c r="G127" s="338"/>
      <c r="H127" s="338"/>
    </row>
    <row r="128" spans="3:8" x14ac:dyDescent="0.2">
      <c r="C128" s="338"/>
      <c r="D128" s="339"/>
      <c r="E128" s="338"/>
      <c r="F128" s="338"/>
      <c r="G128" s="338"/>
      <c r="H128" s="338"/>
    </row>
    <row r="129" spans="3:8" x14ac:dyDescent="0.2">
      <c r="C129" s="338"/>
      <c r="D129" s="339"/>
      <c r="E129" s="338"/>
      <c r="F129" s="338"/>
      <c r="G129" s="338"/>
      <c r="H129" s="338"/>
    </row>
    <row r="130" spans="3:8" x14ac:dyDescent="0.2">
      <c r="C130" s="338"/>
      <c r="D130" s="339"/>
      <c r="E130" s="338"/>
      <c r="F130" s="338"/>
      <c r="G130" s="338"/>
      <c r="H130" s="338"/>
    </row>
    <row r="131" spans="3:8" x14ac:dyDescent="0.2">
      <c r="C131" s="338"/>
      <c r="D131" s="339"/>
      <c r="E131" s="338"/>
      <c r="F131" s="338"/>
      <c r="G131" s="338"/>
      <c r="H131" s="338"/>
    </row>
    <row r="132" spans="3:8" x14ac:dyDescent="0.2">
      <c r="C132" s="338"/>
      <c r="D132" s="339"/>
      <c r="E132" s="338"/>
      <c r="F132" s="338"/>
      <c r="G132" s="338"/>
      <c r="H132" s="338"/>
    </row>
    <row r="133" spans="3:8" x14ac:dyDescent="0.2">
      <c r="C133" s="338"/>
      <c r="D133" s="339"/>
      <c r="E133" s="338"/>
      <c r="F133" s="338"/>
      <c r="G133" s="338"/>
      <c r="H133" s="338"/>
    </row>
    <row r="134" spans="3:8" x14ac:dyDescent="0.2">
      <c r="C134" s="338"/>
      <c r="D134" s="339"/>
      <c r="E134" s="338"/>
      <c r="F134" s="338"/>
      <c r="G134" s="338"/>
      <c r="H134" s="338"/>
    </row>
    <row r="135" spans="3:8" x14ac:dyDescent="0.2">
      <c r="C135" s="338"/>
      <c r="D135" s="339"/>
      <c r="E135" s="338"/>
      <c r="F135" s="338"/>
      <c r="G135" s="338"/>
      <c r="H135" s="338"/>
    </row>
    <row r="136" spans="3:8" x14ac:dyDescent="0.2">
      <c r="C136" s="338"/>
      <c r="D136" s="339"/>
      <c r="E136" s="338"/>
      <c r="F136" s="338"/>
      <c r="G136" s="338"/>
      <c r="H136" s="338"/>
    </row>
    <row r="137" spans="3:8" x14ac:dyDescent="0.2">
      <c r="C137" s="338"/>
      <c r="D137" s="339"/>
      <c r="E137" s="338"/>
      <c r="F137" s="338"/>
      <c r="G137" s="338"/>
      <c r="H137" s="338"/>
    </row>
    <row r="138" spans="3:8" x14ac:dyDescent="0.2">
      <c r="C138" s="338"/>
      <c r="D138" s="339"/>
      <c r="E138" s="338"/>
      <c r="F138" s="338"/>
      <c r="G138" s="338"/>
      <c r="H138" s="338"/>
    </row>
    <row r="139" spans="3:8" x14ac:dyDescent="0.2">
      <c r="C139" s="338"/>
      <c r="D139" s="339"/>
      <c r="E139" s="338"/>
      <c r="F139" s="338"/>
      <c r="G139" s="338"/>
      <c r="H139" s="338"/>
    </row>
    <row r="140" spans="3:8" x14ac:dyDescent="0.2">
      <c r="C140" s="338"/>
      <c r="D140" s="339"/>
      <c r="E140" s="338"/>
      <c r="F140" s="338"/>
      <c r="G140" s="338"/>
      <c r="H140" s="338"/>
    </row>
    <row r="141" spans="3:8" x14ac:dyDescent="0.2">
      <c r="C141" s="338"/>
      <c r="D141" s="339"/>
      <c r="E141" s="338"/>
      <c r="F141" s="338"/>
      <c r="G141" s="338"/>
      <c r="H141" s="338"/>
    </row>
    <row r="142" spans="3:8" x14ac:dyDescent="0.2">
      <c r="C142" s="338"/>
      <c r="D142" s="339"/>
      <c r="E142" s="338"/>
      <c r="F142" s="338"/>
      <c r="G142" s="338"/>
      <c r="H142" s="338"/>
    </row>
    <row r="143" spans="3:8" x14ac:dyDescent="0.2">
      <c r="C143" s="338"/>
      <c r="D143" s="339"/>
      <c r="E143" s="338"/>
      <c r="F143" s="338"/>
      <c r="G143" s="338"/>
      <c r="H143" s="338"/>
    </row>
    <row r="144" spans="3:8" x14ac:dyDescent="0.2">
      <c r="C144" s="338"/>
      <c r="D144" s="339"/>
      <c r="E144" s="338"/>
      <c r="F144" s="338"/>
      <c r="G144" s="338"/>
      <c r="H144" s="338"/>
    </row>
    <row r="145" spans="3:8" x14ac:dyDescent="0.2">
      <c r="C145" s="338"/>
      <c r="D145" s="339"/>
      <c r="E145" s="338"/>
      <c r="F145" s="338"/>
      <c r="G145" s="338"/>
      <c r="H145" s="338"/>
    </row>
    <row r="146" spans="3:8" x14ac:dyDescent="0.2">
      <c r="C146" s="338"/>
      <c r="D146" s="339"/>
      <c r="E146" s="338"/>
      <c r="F146" s="338"/>
      <c r="G146" s="338"/>
      <c r="H146" s="338"/>
    </row>
    <row r="147" spans="3:8" x14ac:dyDescent="0.2">
      <c r="C147" s="338"/>
      <c r="D147" s="339"/>
      <c r="E147" s="338"/>
      <c r="F147" s="338"/>
      <c r="G147" s="338"/>
      <c r="H147" s="338"/>
    </row>
    <row r="148" spans="3:8" x14ac:dyDescent="0.2">
      <c r="C148" s="338"/>
      <c r="D148" s="339"/>
      <c r="E148" s="338"/>
      <c r="F148" s="338"/>
      <c r="G148" s="338"/>
      <c r="H148" s="338"/>
    </row>
    <row r="149" spans="3:8" x14ac:dyDescent="0.2">
      <c r="C149" s="338"/>
      <c r="D149" s="339"/>
      <c r="E149" s="338"/>
      <c r="F149" s="338"/>
      <c r="G149" s="338"/>
      <c r="H149" s="338"/>
    </row>
    <row r="150" spans="3:8" x14ac:dyDescent="0.2">
      <c r="C150" s="338"/>
      <c r="D150" s="339"/>
      <c r="E150" s="338"/>
      <c r="F150" s="338"/>
      <c r="G150" s="338"/>
      <c r="H150" s="338"/>
    </row>
    <row r="151" spans="3:8" x14ac:dyDescent="0.2">
      <c r="C151" s="338"/>
      <c r="D151" s="339"/>
      <c r="E151" s="338"/>
      <c r="F151" s="338"/>
      <c r="G151" s="338"/>
      <c r="H151" s="338"/>
    </row>
    <row r="152" spans="3:8" x14ac:dyDescent="0.2">
      <c r="C152" s="338"/>
      <c r="D152" s="339"/>
      <c r="E152" s="338"/>
      <c r="F152" s="338"/>
      <c r="G152" s="338"/>
      <c r="H152" s="338"/>
    </row>
    <row r="153" spans="3:8" x14ac:dyDescent="0.2">
      <c r="C153" s="338"/>
      <c r="D153" s="339"/>
      <c r="E153" s="338"/>
      <c r="F153" s="338"/>
      <c r="G153" s="338"/>
      <c r="H153" s="338"/>
    </row>
    <row r="154" spans="3:8" x14ac:dyDescent="0.2">
      <c r="C154" s="338"/>
      <c r="D154" s="339"/>
      <c r="E154" s="338"/>
      <c r="F154" s="338"/>
      <c r="G154" s="338"/>
      <c r="H154" s="338"/>
    </row>
    <row r="155" spans="3:8" x14ac:dyDescent="0.2">
      <c r="C155" s="338"/>
      <c r="D155" s="339"/>
      <c r="E155" s="338"/>
      <c r="F155" s="338"/>
      <c r="G155" s="338"/>
      <c r="H155" s="338"/>
    </row>
    <row r="156" spans="3:8" x14ac:dyDescent="0.2">
      <c r="C156" s="338"/>
      <c r="D156" s="339"/>
      <c r="E156" s="338"/>
      <c r="F156" s="338"/>
      <c r="G156" s="338"/>
      <c r="H156" s="338"/>
    </row>
    <row r="157" spans="3:8" x14ac:dyDescent="0.2">
      <c r="C157" s="338"/>
      <c r="D157" s="339"/>
      <c r="E157" s="338"/>
      <c r="F157" s="338"/>
      <c r="G157" s="338"/>
      <c r="H157" s="338"/>
    </row>
    <row r="158" spans="3:8" x14ac:dyDescent="0.2">
      <c r="C158" s="338"/>
      <c r="D158" s="339"/>
      <c r="E158" s="338"/>
      <c r="F158" s="338"/>
      <c r="G158" s="338"/>
      <c r="H158" s="338"/>
    </row>
    <row r="159" spans="3:8" x14ac:dyDescent="0.2">
      <c r="C159" s="338"/>
      <c r="D159" s="339"/>
      <c r="E159" s="338"/>
      <c r="F159" s="338"/>
      <c r="G159" s="338"/>
      <c r="H159" s="338"/>
    </row>
    <row r="160" spans="3:8" x14ac:dyDescent="0.2">
      <c r="C160" s="338"/>
      <c r="D160" s="339"/>
      <c r="E160" s="338"/>
      <c r="F160" s="338"/>
      <c r="G160" s="338"/>
      <c r="H160" s="338"/>
    </row>
    <row r="161" spans="3:8" x14ac:dyDescent="0.2">
      <c r="C161" s="338"/>
      <c r="D161" s="339"/>
      <c r="E161" s="338"/>
      <c r="F161" s="338"/>
      <c r="G161" s="338"/>
      <c r="H161" s="338"/>
    </row>
    <row r="162" spans="3:8" x14ac:dyDescent="0.2">
      <c r="C162" s="338"/>
      <c r="D162" s="339"/>
      <c r="E162" s="338"/>
      <c r="F162" s="338"/>
      <c r="G162" s="338"/>
      <c r="H162" s="338"/>
    </row>
    <row r="163" spans="3:8" x14ac:dyDescent="0.2">
      <c r="C163" s="338"/>
      <c r="D163" s="339"/>
      <c r="E163" s="338"/>
      <c r="F163" s="338"/>
      <c r="G163" s="338"/>
      <c r="H163" s="338"/>
    </row>
    <row r="164" spans="3:8" x14ac:dyDescent="0.2">
      <c r="C164" s="338"/>
      <c r="D164" s="339"/>
      <c r="E164" s="338"/>
      <c r="F164" s="338"/>
      <c r="G164" s="338"/>
      <c r="H164" s="338"/>
    </row>
    <row r="165" spans="3:8" x14ac:dyDescent="0.2">
      <c r="C165" s="338"/>
      <c r="D165" s="339"/>
      <c r="E165" s="338"/>
      <c r="F165" s="338"/>
      <c r="G165" s="338"/>
      <c r="H165" s="338"/>
    </row>
    <row r="166" spans="3:8" x14ac:dyDescent="0.2">
      <c r="C166" s="338"/>
      <c r="D166" s="339"/>
      <c r="E166" s="338"/>
      <c r="F166" s="338"/>
      <c r="G166" s="338"/>
      <c r="H166" s="338"/>
    </row>
    <row r="167" spans="3:8" x14ac:dyDescent="0.2">
      <c r="C167" s="338"/>
      <c r="D167" s="339"/>
      <c r="E167" s="338"/>
      <c r="F167" s="338"/>
      <c r="G167" s="338"/>
      <c r="H167" s="338"/>
    </row>
    <row r="168" spans="3:8" x14ac:dyDescent="0.2">
      <c r="C168" s="338"/>
      <c r="D168" s="339"/>
      <c r="E168" s="338"/>
      <c r="F168" s="338"/>
      <c r="G168" s="338"/>
      <c r="H168" s="338"/>
    </row>
    <row r="169" spans="3:8" x14ac:dyDescent="0.2">
      <c r="C169" s="338"/>
      <c r="D169" s="339"/>
      <c r="E169" s="338"/>
      <c r="F169" s="338"/>
      <c r="G169" s="338"/>
      <c r="H169" s="338"/>
    </row>
    <row r="170" spans="3:8" x14ac:dyDescent="0.2">
      <c r="C170" s="338"/>
      <c r="D170" s="339"/>
      <c r="E170" s="338"/>
      <c r="F170" s="338"/>
      <c r="G170" s="338"/>
      <c r="H170" s="338"/>
    </row>
    <row r="171" spans="3:8" x14ac:dyDescent="0.2">
      <c r="C171" s="338"/>
      <c r="D171" s="339"/>
      <c r="E171" s="338"/>
      <c r="F171" s="338"/>
      <c r="G171" s="338"/>
      <c r="H171" s="338"/>
    </row>
    <row r="172" spans="3:8" x14ac:dyDescent="0.2">
      <c r="C172" s="338"/>
      <c r="D172" s="339"/>
      <c r="E172" s="338"/>
      <c r="F172" s="338"/>
      <c r="G172" s="338"/>
      <c r="H172" s="338"/>
    </row>
    <row r="173" spans="3:8" x14ac:dyDescent="0.2">
      <c r="C173" s="338"/>
      <c r="D173" s="339"/>
      <c r="E173" s="338"/>
      <c r="F173" s="338"/>
      <c r="G173" s="338"/>
      <c r="H173" s="338"/>
    </row>
    <row r="174" spans="3:8" x14ac:dyDescent="0.2">
      <c r="C174" s="338"/>
      <c r="D174" s="339"/>
      <c r="E174" s="338"/>
      <c r="F174" s="338"/>
      <c r="G174" s="338"/>
      <c r="H174" s="338"/>
    </row>
    <row r="175" spans="3:8" x14ac:dyDescent="0.2">
      <c r="D175" s="291"/>
    </row>
    <row r="176" spans="3:8" x14ac:dyDescent="0.2">
      <c r="D176" s="291"/>
    </row>
    <row r="177" spans="4:4" x14ac:dyDescent="0.2">
      <c r="D177" s="291"/>
    </row>
    <row r="178" spans="4:4" x14ac:dyDescent="0.2">
      <c r="D178" s="291"/>
    </row>
    <row r="179" spans="4:4" x14ac:dyDescent="0.2">
      <c r="D179" s="291"/>
    </row>
    <row r="180" spans="4:4" x14ac:dyDescent="0.2">
      <c r="D180" s="291"/>
    </row>
    <row r="181" spans="4:4" x14ac:dyDescent="0.2">
      <c r="D181" s="291"/>
    </row>
    <row r="182" spans="4:4" x14ac:dyDescent="0.2">
      <c r="D182" s="291"/>
    </row>
    <row r="183" spans="4:4" x14ac:dyDescent="0.2">
      <c r="D183" s="291"/>
    </row>
    <row r="184" spans="4:4" x14ac:dyDescent="0.2">
      <c r="D184" s="291"/>
    </row>
    <row r="185" spans="4:4" x14ac:dyDescent="0.2">
      <c r="D185" s="291"/>
    </row>
    <row r="186" spans="4:4" x14ac:dyDescent="0.2">
      <c r="D186" s="291"/>
    </row>
    <row r="187" spans="4:4" x14ac:dyDescent="0.2">
      <c r="D187" s="291"/>
    </row>
    <row r="188" spans="4:4" x14ac:dyDescent="0.2">
      <c r="D188" s="291"/>
    </row>
    <row r="189" spans="4:4" x14ac:dyDescent="0.2">
      <c r="D189" s="291"/>
    </row>
    <row r="190" spans="4:4" x14ac:dyDescent="0.2">
      <c r="D190" s="291"/>
    </row>
    <row r="191" spans="4:4" x14ac:dyDescent="0.2">
      <c r="D191" s="291"/>
    </row>
    <row r="192" spans="4:4" x14ac:dyDescent="0.2">
      <c r="D192" s="291"/>
    </row>
    <row r="193" spans="4:4" x14ac:dyDescent="0.2">
      <c r="D193" s="291"/>
    </row>
    <row r="194" spans="4:4" x14ac:dyDescent="0.2">
      <c r="D194" s="291"/>
    </row>
    <row r="195" spans="4:4" x14ac:dyDescent="0.2">
      <c r="D195" s="291"/>
    </row>
    <row r="196" spans="4:4" x14ac:dyDescent="0.2">
      <c r="D196" s="291"/>
    </row>
    <row r="197" spans="4:4" x14ac:dyDescent="0.2">
      <c r="D197" s="291"/>
    </row>
    <row r="198" spans="4:4" x14ac:dyDescent="0.2">
      <c r="D198" s="291"/>
    </row>
    <row r="199" spans="4:4" x14ac:dyDescent="0.2">
      <c r="D199" s="291"/>
    </row>
    <row r="200" spans="4:4" x14ac:dyDescent="0.2">
      <c r="D200" s="291"/>
    </row>
    <row r="201" spans="4:4" x14ac:dyDescent="0.2">
      <c r="D201" s="291"/>
    </row>
    <row r="202" spans="4:4" x14ac:dyDescent="0.2">
      <c r="D202" s="291"/>
    </row>
    <row r="203" spans="4:4" x14ac:dyDescent="0.2">
      <c r="D203" s="291"/>
    </row>
    <row r="204" spans="4:4" x14ac:dyDescent="0.2">
      <c r="D204" s="291"/>
    </row>
    <row r="205" spans="4:4" x14ac:dyDescent="0.2">
      <c r="D205" s="291"/>
    </row>
    <row r="206" spans="4:4" x14ac:dyDescent="0.2">
      <c r="D206" s="291"/>
    </row>
    <row r="207" spans="4:4" x14ac:dyDescent="0.2">
      <c r="D207" s="291"/>
    </row>
    <row r="208" spans="4:4" x14ac:dyDescent="0.2">
      <c r="D208" s="291"/>
    </row>
    <row r="209" spans="4:4" x14ac:dyDescent="0.2">
      <c r="D209" s="291"/>
    </row>
    <row r="210" spans="4:4" x14ac:dyDescent="0.2">
      <c r="D210" s="291"/>
    </row>
    <row r="211" spans="4:4" x14ac:dyDescent="0.2">
      <c r="D211" s="291"/>
    </row>
    <row r="212" spans="4:4" x14ac:dyDescent="0.2">
      <c r="D212" s="291"/>
    </row>
    <row r="213" spans="4:4" x14ac:dyDescent="0.2">
      <c r="D213" s="291"/>
    </row>
    <row r="214" spans="4:4" x14ac:dyDescent="0.2">
      <c r="D214" s="291"/>
    </row>
    <row r="215" spans="4:4" x14ac:dyDescent="0.2">
      <c r="D215" s="291"/>
    </row>
    <row r="216" spans="4:4" x14ac:dyDescent="0.2">
      <c r="D216" s="291"/>
    </row>
    <row r="217" spans="4:4" x14ac:dyDescent="0.2">
      <c r="D217" s="291"/>
    </row>
    <row r="218" spans="4:4" x14ac:dyDescent="0.2">
      <c r="D218" s="291"/>
    </row>
    <row r="219" spans="4:4" x14ac:dyDescent="0.2">
      <c r="D219" s="291"/>
    </row>
    <row r="220" spans="4:4" x14ac:dyDescent="0.2">
      <c r="D220" s="291"/>
    </row>
    <row r="221" spans="4:4" x14ac:dyDescent="0.2">
      <c r="D221" s="291"/>
    </row>
    <row r="222" spans="4:4" x14ac:dyDescent="0.2">
      <c r="D222" s="291"/>
    </row>
    <row r="223" spans="4:4" x14ac:dyDescent="0.2">
      <c r="D223" s="291"/>
    </row>
    <row r="224" spans="4:4" x14ac:dyDescent="0.2">
      <c r="D224" s="291"/>
    </row>
    <row r="225" spans="4:4" x14ac:dyDescent="0.2">
      <c r="D225" s="291"/>
    </row>
    <row r="226" spans="4:4" x14ac:dyDescent="0.2">
      <c r="D226" s="291"/>
    </row>
    <row r="227" spans="4:4" x14ac:dyDescent="0.2">
      <c r="D227" s="291"/>
    </row>
    <row r="228" spans="4:4" x14ac:dyDescent="0.2">
      <c r="D228" s="291"/>
    </row>
    <row r="229" spans="4:4" x14ac:dyDescent="0.2">
      <c r="D229" s="291"/>
    </row>
    <row r="230" spans="4:4" x14ac:dyDescent="0.2">
      <c r="D230" s="291"/>
    </row>
    <row r="231" spans="4:4" x14ac:dyDescent="0.2">
      <c r="D231" s="291"/>
    </row>
    <row r="232" spans="4:4" x14ac:dyDescent="0.2">
      <c r="D232" s="291"/>
    </row>
    <row r="233" spans="4:4" x14ac:dyDescent="0.2">
      <c r="D233" s="291"/>
    </row>
    <row r="234" spans="4:4" x14ac:dyDescent="0.2">
      <c r="D234" s="291"/>
    </row>
    <row r="235" spans="4:4" x14ac:dyDescent="0.2">
      <c r="D235" s="291"/>
    </row>
    <row r="236" spans="4:4" x14ac:dyDescent="0.2">
      <c r="D236" s="291"/>
    </row>
    <row r="237" spans="4:4" x14ac:dyDescent="0.2">
      <c r="D237" s="291"/>
    </row>
    <row r="238" spans="4:4" x14ac:dyDescent="0.2">
      <c r="D238" s="291"/>
    </row>
    <row r="239" spans="4:4" x14ac:dyDescent="0.2">
      <c r="D239" s="291"/>
    </row>
    <row r="240" spans="4:4" x14ac:dyDescent="0.2">
      <c r="D240" s="291"/>
    </row>
    <row r="241" spans="4:4" x14ac:dyDescent="0.2">
      <c r="D241" s="291"/>
    </row>
    <row r="242" spans="4:4" x14ac:dyDescent="0.2">
      <c r="D242" s="291"/>
    </row>
    <row r="243" spans="4:4" x14ac:dyDescent="0.2">
      <c r="D243" s="291"/>
    </row>
    <row r="244" spans="4:4" x14ac:dyDescent="0.2">
      <c r="D244" s="291"/>
    </row>
    <row r="245" spans="4:4" x14ac:dyDescent="0.2">
      <c r="D245" s="291"/>
    </row>
    <row r="246" spans="4:4" x14ac:dyDescent="0.2">
      <c r="D246" s="291"/>
    </row>
    <row r="247" spans="4:4" x14ac:dyDescent="0.2">
      <c r="D247" s="291"/>
    </row>
    <row r="248" spans="4:4" x14ac:dyDescent="0.2">
      <c r="D248" s="291"/>
    </row>
    <row r="249" spans="4:4" x14ac:dyDescent="0.2">
      <c r="D249" s="291"/>
    </row>
    <row r="250" spans="4:4" x14ac:dyDescent="0.2">
      <c r="D250" s="291"/>
    </row>
    <row r="251" spans="4:4" x14ac:dyDescent="0.2">
      <c r="D251" s="291"/>
    </row>
    <row r="252" spans="4:4" x14ac:dyDescent="0.2">
      <c r="D252" s="291"/>
    </row>
    <row r="253" spans="4:4" x14ac:dyDescent="0.2">
      <c r="D253" s="291"/>
    </row>
    <row r="254" spans="4:4" x14ac:dyDescent="0.2">
      <c r="D254" s="291"/>
    </row>
    <row r="255" spans="4:4" x14ac:dyDescent="0.2">
      <c r="D255" s="291"/>
    </row>
    <row r="256" spans="4:4" x14ac:dyDescent="0.2">
      <c r="D256" s="291"/>
    </row>
    <row r="257" spans="4:4" x14ac:dyDescent="0.2">
      <c r="D257" s="291"/>
    </row>
    <row r="258" spans="4:4" x14ac:dyDescent="0.2">
      <c r="D258" s="291"/>
    </row>
    <row r="259" spans="4:4" x14ac:dyDescent="0.2">
      <c r="D259" s="291"/>
    </row>
    <row r="260" spans="4:4" x14ac:dyDescent="0.2">
      <c r="D260" s="291"/>
    </row>
    <row r="261" spans="4:4" x14ac:dyDescent="0.2">
      <c r="D261" s="291"/>
    </row>
    <row r="262" spans="4:4" x14ac:dyDescent="0.2">
      <c r="D262" s="291"/>
    </row>
    <row r="263" spans="4:4" x14ac:dyDescent="0.2">
      <c r="D263" s="291"/>
    </row>
    <row r="264" spans="4:4" x14ac:dyDescent="0.2">
      <c r="D264" s="291"/>
    </row>
    <row r="265" spans="4:4" x14ac:dyDescent="0.2">
      <c r="D265" s="291"/>
    </row>
    <row r="266" spans="4:4" x14ac:dyDescent="0.2">
      <c r="D266" s="291"/>
    </row>
    <row r="267" spans="4:4" x14ac:dyDescent="0.2">
      <c r="D267" s="291"/>
    </row>
    <row r="268" spans="4:4" x14ac:dyDescent="0.2">
      <c r="D268" s="291"/>
    </row>
    <row r="269" spans="4:4" x14ac:dyDescent="0.2">
      <c r="D269" s="291"/>
    </row>
    <row r="270" spans="4:4" x14ac:dyDescent="0.2">
      <c r="D270" s="291"/>
    </row>
    <row r="271" spans="4:4" x14ac:dyDescent="0.2">
      <c r="D271" s="291"/>
    </row>
    <row r="272" spans="4:4" x14ac:dyDescent="0.2">
      <c r="D272" s="291"/>
    </row>
    <row r="273" spans="4:4" x14ac:dyDescent="0.2">
      <c r="D273" s="291"/>
    </row>
    <row r="274" spans="4:4" x14ac:dyDescent="0.2">
      <c r="D274" s="291"/>
    </row>
    <row r="275" spans="4:4" x14ac:dyDescent="0.2">
      <c r="D275" s="291"/>
    </row>
    <row r="276" spans="4:4" x14ac:dyDescent="0.2">
      <c r="D276" s="291"/>
    </row>
    <row r="277" spans="4:4" x14ac:dyDescent="0.2">
      <c r="D277" s="291"/>
    </row>
    <row r="278" spans="4:4" x14ac:dyDescent="0.2">
      <c r="D278" s="291"/>
    </row>
    <row r="279" spans="4:4" x14ac:dyDescent="0.2">
      <c r="D279" s="291"/>
    </row>
    <row r="280" spans="4:4" x14ac:dyDescent="0.2">
      <c r="D280" s="291"/>
    </row>
    <row r="281" spans="4:4" x14ac:dyDescent="0.2">
      <c r="D281" s="291"/>
    </row>
    <row r="282" spans="4:4" x14ac:dyDescent="0.2">
      <c r="D282" s="291"/>
    </row>
    <row r="283" spans="4:4" x14ac:dyDescent="0.2">
      <c r="D283" s="291"/>
    </row>
    <row r="284" spans="4:4" x14ac:dyDescent="0.2">
      <c r="D284" s="291"/>
    </row>
    <row r="285" spans="4:4" x14ac:dyDescent="0.2">
      <c r="D285" s="291"/>
    </row>
    <row r="286" spans="4:4" x14ac:dyDescent="0.2">
      <c r="D286" s="291"/>
    </row>
    <row r="287" spans="4:4" x14ac:dyDescent="0.2">
      <c r="D287" s="291"/>
    </row>
    <row r="288" spans="4:4" x14ac:dyDescent="0.2">
      <c r="D288" s="291"/>
    </row>
    <row r="289" spans="4:4" x14ac:dyDescent="0.2">
      <c r="D289" s="291"/>
    </row>
    <row r="290" spans="4:4" x14ac:dyDescent="0.2">
      <c r="D290" s="291"/>
    </row>
    <row r="291" spans="4:4" x14ac:dyDescent="0.2">
      <c r="D291" s="291"/>
    </row>
    <row r="292" spans="4:4" x14ac:dyDescent="0.2">
      <c r="D292" s="291"/>
    </row>
    <row r="293" spans="4:4" x14ac:dyDescent="0.2">
      <c r="D293" s="291"/>
    </row>
    <row r="294" spans="4:4" x14ac:dyDescent="0.2">
      <c r="D294" s="291"/>
    </row>
    <row r="295" spans="4:4" x14ac:dyDescent="0.2">
      <c r="D295" s="291"/>
    </row>
    <row r="296" spans="4:4" x14ac:dyDescent="0.2">
      <c r="D296" s="291"/>
    </row>
    <row r="297" spans="4:4" x14ac:dyDescent="0.2">
      <c r="D297" s="291"/>
    </row>
    <row r="298" spans="4:4" x14ac:dyDescent="0.2">
      <c r="D298" s="291"/>
    </row>
    <row r="299" spans="4:4" x14ac:dyDescent="0.2">
      <c r="D299" s="291"/>
    </row>
    <row r="300" spans="4:4" x14ac:dyDescent="0.2">
      <c r="D300" s="291"/>
    </row>
    <row r="301" spans="4:4" x14ac:dyDescent="0.2">
      <c r="D301" s="291"/>
    </row>
    <row r="302" spans="4:4" x14ac:dyDescent="0.2">
      <c r="D302" s="291"/>
    </row>
    <row r="303" spans="4:4" x14ac:dyDescent="0.2">
      <c r="D303" s="291"/>
    </row>
    <row r="304" spans="4:4" x14ac:dyDescent="0.2">
      <c r="D304" s="291"/>
    </row>
    <row r="305" spans="4:4" x14ac:dyDescent="0.2">
      <c r="D305" s="291"/>
    </row>
    <row r="306" spans="4:4" x14ac:dyDescent="0.2">
      <c r="D306" s="291"/>
    </row>
    <row r="307" spans="4:4" x14ac:dyDescent="0.2">
      <c r="D307" s="291"/>
    </row>
    <row r="308" spans="4:4" x14ac:dyDescent="0.2">
      <c r="D308" s="291"/>
    </row>
    <row r="309" spans="4:4" x14ac:dyDescent="0.2">
      <c r="D309" s="291"/>
    </row>
    <row r="310" spans="4:4" x14ac:dyDescent="0.2">
      <c r="D310" s="291"/>
    </row>
    <row r="311" spans="4:4" x14ac:dyDescent="0.2">
      <c r="D311" s="291"/>
    </row>
    <row r="312" spans="4:4" x14ac:dyDescent="0.2">
      <c r="D312" s="291"/>
    </row>
    <row r="313" spans="4:4" x14ac:dyDescent="0.2">
      <c r="D313" s="291"/>
    </row>
    <row r="314" spans="4:4" x14ac:dyDescent="0.2">
      <c r="D314" s="291"/>
    </row>
    <row r="315" spans="4:4" x14ac:dyDescent="0.2">
      <c r="D315" s="291"/>
    </row>
    <row r="316" spans="4:4" x14ac:dyDescent="0.2">
      <c r="D316" s="291"/>
    </row>
    <row r="317" spans="4:4" x14ac:dyDescent="0.2">
      <c r="D317" s="291"/>
    </row>
    <row r="318" spans="4:4" x14ac:dyDescent="0.2">
      <c r="D318" s="291"/>
    </row>
    <row r="319" spans="4:4" x14ac:dyDescent="0.2">
      <c r="D319" s="291"/>
    </row>
    <row r="320" spans="4:4" x14ac:dyDescent="0.2">
      <c r="D320" s="291"/>
    </row>
    <row r="321" spans="4:4" x14ac:dyDescent="0.2">
      <c r="D321" s="291"/>
    </row>
    <row r="322" spans="4:4" x14ac:dyDescent="0.2">
      <c r="D322" s="291"/>
    </row>
    <row r="323" spans="4:4" x14ac:dyDescent="0.2">
      <c r="D323" s="291"/>
    </row>
    <row r="324" spans="4:4" x14ac:dyDescent="0.2">
      <c r="D324" s="291"/>
    </row>
    <row r="325" spans="4:4" x14ac:dyDescent="0.2">
      <c r="D325" s="291"/>
    </row>
    <row r="326" spans="4:4" x14ac:dyDescent="0.2">
      <c r="D326" s="291"/>
    </row>
    <row r="327" spans="4:4" x14ac:dyDescent="0.2">
      <c r="D327" s="291"/>
    </row>
    <row r="328" spans="4:4" x14ac:dyDescent="0.2">
      <c r="D328" s="291"/>
    </row>
    <row r="329" spans="4:4" x14ac:dyDescent="0.2">
      <c r="D329" s="291"/>
    </row>
    <row r="330" spans="4:4" x14ac:dyDescent="0.2">
      <c r="D330" s="291"/>
    </row>
    <row r="331" spans="4:4" x14ac:dyDescent="0.2">
      <c r="D331" s="291"/>
    </row>
    <row r="332" spans="4:4" x14ac:dyDescent="0.2">
      <c r="D332" s="291"/>
    </row>
    <row r="333" spans="4:4" x14ac:dyDescent="0.2">
      <c r="D333" s="291"/>
    </row>
    <row r="334" spans="4:4" x14ac:dyDescent="0.2">
      <c r="D334" s="291"/>
    </row>
    <row r="335" spans="4:4" x14ac:dyDescent="0.2">
      <c r="D335" s="291"/>
    </row>
    <row r="336" spans="4:4" x14ac:dyDescent="0.2">
      <c r="D336" s="291"/>
    </row>
    <row r="337" spans="4:4" x14ac:dyDescent="0.2">
      <c r="D337" s="291"/>
    </row>
    <row r="338" spans="4:4" x14ac:dyDescent="0.2">
      <c r="D338" s="291"/>
    </row>
    <row r="339" spans="4:4" x14ac:dyDescent="0.2">
      <c r="D339" s="291"/>
    </row>
    <row r="340" spans="4:4" x14ac:dyDescent="0.2">
      <c r="D340" s="291"/>
    </row>
    <row r="341" spans="4:4" x14ac:dyDescent="0.2">
      <c r="D341" s="291"/>
    </row>
    <row r="342" spans="4:4" x14ac:dyDescent="0.2">
      <c r="D342" s="291"/>
    </row>
    <row r="343" spans="4:4" x14ac:dyDescent="0.2">
      <c r="D343" s="291"/>
    </row>
    <row r="344" spans="4:4" x14ac:dyDescent="0.2">
      <c r="D344" s="291"/>
    </row>
    <row r="345" spans="4:4" x14ac:dyDescent="0.2">
      <c r="D345" s="291"/>
    </row>
    <row r="346" spans="4:4" x14ac:dyDescent="0.2">
      <c r="D346" s="291"/>
    </row>
    <row r="347" spans="4:4" x14ac:dyDescent="0.2">
      <c r="D347" s="291"/>
    </row>
    <row r="348" spans="4:4" x14ac:dyDescent="0.2">
      <c r="D348" s="291"/>
    </row>
    <row r="349" spans="4:4" x14ac:dyDescent="0.2">
      <c r="D349" s="291"/>
    </row>
    <row r="350" spans="4:4" x14ac:dyDescent="0.2">
      <c r="D350" s="291"/>
    </row>
    <row r="351" spans="4:4" x14ac:dyDescent="0.2">
      <c r="D351" s="291"/>
    </row>
    <row r="352" spans="4:4" x14ac:dyDescent="0.2">
      <c r="D352" s="291"/>
    </row>
    <row r="353" spans="4:4" x14ac:dyDescent="0.2">
      <c r="D353" s="291"/>
    </row>
    <row r="354" spans="4:4" x14ac:dyDescent="0.2">
      <c r="D354" s="291"/>
    </row>
    <row r="355" spans="4:4" x14ac:dyDescent="0.2">
      <c r="D355" s="291"/>
    </row>
    <row r="356" spans="4:4" x14ac:dyDescent="0.2">
      <c r="D356" s="291"/>
    </row>
    <row r="357" spans="4:4" x14ac:dyDescent="0.2">
      <c r="D357" s="291"/>
    </row>
    <row r="358" spans="4:4" x14ac:dyDescent="0.2">
      <c r="D358" s="291"/>
    </row>
    <row r="359" spans="4:4" x14ac:dyDescent="0.2">
      <c r="D359" s="291"/>
    </row>
    <row r="360" spans="4:4" x14ac:dyDescent="0.2">
      <c r="D360" s="291"/>
    </row>
    <row r="361" spans="4:4" x14ac:dyDescent="0.2">
      <c r="D361" s="291"/>
    </row>
    <row r="362" spans="4:4" x14ac:dyDescent="0.2">
      <c r="D362" s="291"/>
    </row>
    <row r="363" spans="4:4" x14ac:dyDescent="0.2">
      <c r="D363" s="291"/>
    </row>
    <row r="364" spans="4:4" x14ac:dyDescent="0.2">
      <c r="D364" s="291"/>
    </row>
    <row r="365" spans="4:4" x14ac:dyDescent="0.2">
      <c r="D365" s="291"/>
    </row>
    <row r="366" spans="4:4" x14ac:dyDescent="0.2">
      <c r="D366" s="291"/>
    </row>
    <row r="367" spans="4:4" x14ac:dyDescent="0.2">
      <c r="D367" s="291"/>
    </row>
    <row r="368" spans="4:4" x14ac:dyDescent="0.2">
      <c r="D368" s="291"/>
    </row>
    <row r="369" spans="4:4" x14ac:dyDescent="0.2">
      <c r="D369" s="291"/>
    </row>
    <row r="370" spans="4:4" x14ac:dyDescent="0.2">
      <c r="D370" s="291"/>
    </row>
    <row r="371" spans="4:4" x14ac:dyDescent="0.2">
      <c r="D371" s="291"/>
    </row>
    <row r="372" spans="4:4" x14ac:dyDescent="0.2">
      <c r="D372" s="291"/>
    </row>
    <row r="373" spans="4:4" x14ac:dyDescent="0.2">
      <c r="D373" s="291"/>
    </row>
    <row r="374" spans="4:4" x14ac:dyDescent="0.2">
      <c r="D374" s="291"/>
    </row>
    <row r="375" spans="4:4" x14ac:dyDescent="0.2">
      <c r="D375" s="291"/>
    </row>
    <row r="376" spans="4:4" x14ac:dyDescent="0.2">
      <c r="D376" s="291"/>
    </row>
    <row r="377" spans="4:4" x14ac:dyDescent="0.2">
      <c r="D377" s="291"/>
    </row>
    <row r="378" spans="4:4" x14ac:dyDescent="0.2">
      <c r="D378" s="291"/>
    </row>
    <row r="379" spans="4:4" x14ac:dyDescent="0.2">
      <c r="D379" s="291"/>
    </row>
    <row r="380" spans="4:4" x14ac:dyDescent="0.2">
      <c r="D380" s="291"/>
    </row>
    <row r="381" spans="4:4" x14ac:dyDescent="0.2">
      <c r="D381" s="291"/>
    </row>
    <row r="382" spans="4:4" x14ac:dyDescent="0.2">
      <c r="D382" s="291"/>
    </row>
    <row r="383" spans="4:4" x14ac:dyDescent="0.2">
      <c r="D383" s="291"/>
    </row>
    <row r="384" spans="4:4" x14ac:dyDescent="0.2">
      <c r="D384" s="291"/>
    </row>
    <row r="385" spans="4:4" x14ac:dyDescent="0.2">
      <c r="D385" s="291"/>
    </row>
    <row r="386" spans="4:4" x14ac:dyDescent="0.2">
      <c r="D386" s="291"/>
    </row>
    <row r="387" spans="4:4" x14ac:dyDescent="0.2">
      <c r="D387" s="291"/>
    </row>
    <row r="388" spans="4:4" x14ac:dyDescent="0.2">
      <c r="D388" s="291"/>
    </row>
    <row r="389" spans="4:4" x14ac:dyDescent="0.2">
      <c r="D389" s="291"/>
    </row>
    <row r="390" spans="4:4" x14ac:dyDescent="0.2">
      <c r="D390" s="291"/>
    </row>
    <row r="391" spans="4:4" x14ac:dyDescent="0.2">
      <c r="D391" s="291"/>
    </row>
    <row r="392" spans="4:4" x14ac:dyDescent="0.2">
      <c r="D392" s="291"/>
    </row>
    <row r="393" spans="4:4" x14ac:dyDescent="0.2">
      <c r="D393" s="291"/>
    </row>
    <row r="394" spans="4:4" x14ac:dyDescent="0.2">
      <c r="D394" s="291"/>
    </row>
    <row r="395" spans="4:4" x14ac:dyDescent="0.2">
      <c r="D395" s="291"/>
    </row>
    <row r="396" spans="4:4" x14ac:dyDescent="0.2">
      <c r="D396" s="291"/>
    </row>
    <row r="397" spans="4:4" x14ac:dyDescent="0.2">
      <c r="D397" s="291"/>
    </row>
    <row r="398" spans="4:4" x14ac:dyDescent="0.2">
      <c r="D398" s="291"/>
    </row>
    <row r="399" spans="4:4" x14ac:dyDescent="0.2">
      <c r="D399" s="291"/>
    </row>
    <row r="400" spans="4:4" x14ac:dyDescent="0.2">
      <c r="D400" s="291"/>
    </row>
    <row r="401" spans="4:4" x14ac:dyDescent="0.2">
      <c r="D401" s="291"/>
    </row>
    <row r="402" spans="4:4" x14ac:dyDescent="0.2">
      <c r="D402" s="291"/>
    </row>
    <row r="403" spans="4:4" x14ac:dyDescent="0.2">
      <c r="D403" s="291"/>
    </row>
    <row r="404" spans="4:4" x14ac:dyDescent="0.2">
      <c r="D404" s="291"/>
    </row>
    <row r="405" spans="4:4" x14ac:dyDescent="0.2">
      <c r="D405" s="291"/>
    </row>
    <row r="406" spans="4:4" x14ac:dyDescent="0.2">
      <c r="D406" s="291"/>
    </row>
    <row r="407" spans="4:4" x14ac:dyDescent="0.2">
      <c r="D407" s="291"/>
    </row>
    <row r="408" spans="4:4" x14ac:dyDescent="0.2">
      <c r="D408" s="291"/>
    </row>
    <row r="409" spans="4:4" x14ac:dyDescent="0.2">
      <c r="D409" s="291"/>
    </row>
    <row r="410" spans="4:4" x14ac:dyDescent="0.2">
      <c r="D410" s="291"/>
    </row>
    <row r="411" spans="4:4" x14ac:dyDescent="0.2">
      <c r="D411" s="291"/>
    </row>
    <row r="412" spans="4:4" x14ac:dyDescent="0.2">
      <c r="D412" s="291"/>
    </row>
    <row r="413" spans="4:4" x14ac:dyDescent="0.2">
      <c r="D413" s="291"/>
    </row>
    <row r="414" spans="4:4" x14ac:dyDescent="0.2">
      <c r="D414" s="291"/>
    </row>
    <row r="415" spans="4:4" x14ac:dyDescent="0.2">
      <c r="D415" s="291"/>
    </row>
    <row r="416" spans="4:4" x14ac:dyDescent="0.2">
      <c r="D416" s="291"/>
    </row>
    <row r="417" spans="4:4" x14ac:dyDescent="0.2">
      <c r="D417" s="291"/>
    </row>
    <row r="418" spans="4:4" x14ac:dyDescent="0.2">
      <c r="D418" s="291"/>
    </row>
    <row r="419" spans="4:4" x14ac:dyDescent="0.2">
      <c r="D419" s="291"/>
    </row>
    <row r="420" spans="4:4" x14ac:dyDescent="0.2">
      <c r="D420" s="291"/>
    </row>
    <row r="421" spans="4:4" x14ac:dyDescent="0.2">
      <c r="D421" s="291"/>
    </row>
    <row r="422" spans="4:4" x14ac:dyDescent="0.2">
      <c r="D422" s="291"/>
    </row>
    <row r="423" spans="4:4" x14ac:dyDescent="0.2">
      <c r="D423" s="291"/>
    </row>
    <row r="424" spans="4:4" x14ac:dyDescent="0.2">
      <c r="D424" s="291"/>
    </row>
    <row r="425" spans="4:4" x14ac:dyDescent="0.2">
      <c r="D425" s="291"/>
    </row>
    <row r="426" spans="4:4" x14ac:dyDescent="0.2">
      <c r="D426" s="291"/>
    </row>
    <row r="427" spans="4:4" x14ac:dyDescent="0.2">
      <c r="D427" s="291"/>
    </row>
    <row r="428" spans="4:4" x14ac:dyDescent="0.2">
      <c r="D428" s="291"/>
    </row>
    <row r="429" spans="4:4" x14ac:dyDescent="0.2">
      <c r="D429" s="291"/>
    </row>
    <row r="430" spans="4:4" x14ac:dyDescent="0.2">
      <c r="D430" s="291"/>
    </row>
    <row r="431" spans="4:4" x14ac:dyDescent="0.2">
      <c r="D431" s="291"/>
    </row>
    <row r="432" spans="4:4" x14ac:dyDescent="0.2">
      <c r="D432" s="291"/>
    </row>
    <row r="433" spans="4:4" x14ac:dyDescent="0.2">
      <c r="D433" s="291"/>
    </row>
    <row r="434" spans="4:4" x14ac:dyDescent="0.2">
      <c r="D434" s="291"/>
    </row>
    <row r="435" spans="4:4" x14ac:dyDescent="0.2">
      <c r="D435" s="291"/>
    </row>
    <row r="436" spans="4:4" x14ac:dyDescent="0.2">
      <c r="D436" s="291"/>
    </row>
    <row r="437" spans="4:4" x14ac:dyDescent="0.2">
      <c r="D437" s="291"/>
    </row>
    <row r="438" spans="4:4" x14ac:dyDescent="0.2">
      <c r="D438" s="291"/>
    </row>
    <row r="439" spans="4:4" x14ac:dyDescent="0.2">
      <c r="D439" s="291"/>
    </row>
    <row r="440" spans="4:4" x14ac:dyDescent="0.2">
      <c r="D440" s="291"/>
    </row>
    <row r="441" spans="4:4" x14ac:dyDescent="0.2">
      <c r="D441" s="291"/>
    </row>
    <row r="442" spans="4:4" x14ac:dyDescent="0.2">
      <c r="D442" s="291"/>
    </row>
    <row r="443" spans="4:4" x14ac:dyDescent="0.2">
      <c r="D443" s="291"/>
    </row>
    <row r="444" spans="4:4" x14ac:dyDescent="0.2">
      <c r="D444" s="291"/>
    </row>
    <row r="445" spans="4:4" x14ac:dyDescent="0.2">
      <c r="D445" s="291"/>
    </row>
    <row r="446" spans="4:4" x14ac:dyDescent="0.2">
      <c r="D446" s="291"/>
    </row>
    <row r="447" spans="4:4" x14ac:dyDescent="0.2">
      <c r="D447" s="291"/>
    </row>
    <row r="448" spans="4:4" x14ac:dyDescent="0.2">
      <c r="D448" s="291"/>
    </row>
    <row r="449" spans="4:4" x14ac:dyDescent="0.2">
      <c r="D449" s="291"/>
    </row>
    <row r="450" spans="4:4" x14ac:dyDescent="0.2">
      <c r="D450" s="291"/>
    </row>
    <row r="451" spans="4:4" x14ac:dyDescent="0.2">
      <c r="D451" s="291"/>
    </row>
    <row r="452" spans="4:4" x14ac:dyDescent="0.2">
      <c r="D452" s="291"/>
    </row>
    <row r="453" spans="4:4" x14ac:dyDescent="0.2">
      <c r="D453" s="291"/>
    </row>
    <row r="454" spans="4:4" x14ac:dyDescent="0.2">
      <c r="D454" s="291"/>
    </row>
    <row r="455" spans="4:4" x14ac:dyDescent="0.2">
      <c r="D455" s="291"/>
    </row>
    <row r="456" spans="4:4" x14ac:dyDescent="0.2">
      <c r="D456" s="291"/>
    </row>
    <row r="457" spans="4:4" x14ac:dyDescent="0.2">
      <c r="D457" s="291"/>
    </row>
    <row r="458" spans="4:4" x14ac:dyDescent="0.2">
      <c r="D458" s="291"/>
    </row>
    <row r="459" spans="4:4" x14ac:dyDescent="0.2">
      <c r="D459" s="291"/>
    </row>
    <row r="460" spans="4:4" x14ac:dyDescent="0.2">
      <c r="D460" s="291"/>
    </row>
    <row r="461" spans="4:4" x14ac:dyDescent="0.2">
      <c r="D461" s="291"/>
    </row>
    <row r="462" spans="4:4" x14ac:dyDescent="0.2">
      <c r="D462" s="291"/>
    </row>
    <row r="463" spans="4:4" x14ac:dyDescent="0.2">
      <c r="D463" s="291"/>
    </row>
    <row r="464" spans="4:4" x14ac:dyDescent="0.2">
      <c r="D464" s="291"/>
    </row>
    <row r="465" spans="4:4" x14ac:dyDescent="0.2">
      <c r="D465" s="291"/>
    </row>
    <row r="466" spans="4:4" x14ac:dyDescent="0.2">
      <c r="D466" s="291"/>
    </row>
    <row r="467" spans="4:4" x14ac:dyDescent="0.2">
      <c r="D467" s="291"/>
    </row>
    <row r="468" spans="4:4" x14ac:dyDescent="0.2">
      <c r="D468" s="291"/>
    </row>
    <row r="469" spans="4:4" x14ac:dyDescent="0.2">
      <c r="D469" s="291"/>
    </row>
    <row r="470" spans="4:4" x14ac:dyDescent="0.2">
      <c r="D470" s="291"/>
    </row>
    <row r="471" spans="4:4" x14ac:dyDescent="0.2">
      <c r="D471" s="291"/>
    </row>
    <row r="472" spans="4:4" x14ac:dyDescent="0.2">
      <c r="D472" s="291"/>
    </row>
    <row r="473" spans="4:4" x14ac:dyDescent="0.2">
      <c r="D473" s="291"/>
    </row>
    <row r="474" spans="4:4" x14ac:dyDescent="0.2">
      <c r="D474" s="291"/>
    </row>
    <row r="475" spans="4:4" x14ac:dyDescent="0.2">
      <c r="D475" s="291"/>
    </row>
    <row r="476" spans="4:4" x14ac:dyDescent="0.2">
      <c r="D476" s="291"/>
    </row>
    <row r="477" spans="4:4" x14ac:dyDescent="0.2">
      <c r="D477" s="291"/>
    </row>
    <row r="478" spans="4:4" x14ac:dyDescent="0.2">
      <c r="D478" s="291"/>
    </row>
    <row r="479" spans="4:4" x14ac:dyDescent="0.2">
      <c r="D479" s="291"/>
    </row>
    <row r="480" spans="4:4" x14ac:dyDescent="0.2">
      <c r="D480" s="291"/>
    </row>
    <row r="481" spans="4:4" x14ac:dyDescent="0.2">
      <c r="D481" s="291"/>
    </row>
    <row r="482" spans="4:4" x14ac:dyDescent="0.2">
      <c r="D482" s="291"/>
    </row>
    <row r="483" spans="4:4" x14ac:dyDescent="0.2">
      <c r="D483" s="291"/>
    </row>
    <row r="484" spans="4:4" x14ac:dyDescent="0.2">
      <c r="D484" s="291"/>
    </row>
    <row r="485" spans="4:4" x14ac:dyDescent="0.2">
      <c r="D485" s="291"/>
    </row>
    <row r="486" spans="4:4" x14ac:dyDescent="0.2">
      <c r="D486" s="291"/>
    </row>
    <row r="487" spans="4:4" x14ac:dyDescent="0.2">
      <c r="D487" s="291"/>
    </row>
    <row r="488" spans="4:4" x14ac:dyDescent="0.2">
      <c r="D488" s="291"/>
    </row>
    <row r="489" spans="4:4" x14ac:dyDescent="0.2">
      <c r="D489" s="291"/>
    </row>
    <row r="490" spans="4:4" x14ac:dyDescent="0.2">
      <c r="D490" s="291"/>
    </row>
    <row r="491" spans="4:4" x14ac:dyDescent="0.2">
      <c r="D491" s="291"/>
    </row>
    <row r="492" spans="4:4" x14ac:dyDescent="0.2">
      <c r="D492" s="291"/>
    </row>
    <row r="493" spans="4:4" x14ac:dyDescent="0.2">
      <c r="D493" s="291"/>
    </row>
    <row r="494" spans="4:4" x14ac:dyDescent="0.2">
      <c r="D494" s="291"/>
    </row>
    <row r="495" spans="4:4" x14ac:dyDescent="0.2">
      <c r="D495" s="291"/>
    </row>
    <row r="496" spans="4:4" x14ac:dyDescent="0.2">
      <c r="D496" s="291"/>
    </row>
    <row r="497" spans="4:4" x14ac:dyDescent="0.2">
      <c r="D497" s="291"/>
    </row>
    <row r="498" spans="4:4" x14ac:dyDescent="0.2">
      <c r="D498" s="291"/>
    </row>
    <row r="499" spans="4:4" x14ac:dyDescent="0.2">
      <c r="D499" s="291"/>
    </row>
    <row r="500" spans="4:4" x14ac:dyDescent="0.2">
      <c r="D500" s="291"/>
    </row>
    <row r="501" spans="4:4" x14ac:dyDescent="0.2">
      <c r="D501" s="291"/>
    </row>
    <row r="502" spans="4:4" x14ac:dyDescent="0.2">
      <c r="D502" s="291"/>
    </row>
    <row r="503" spans="4:4" x14ac:dyDescent="0.2">
      <c r="D503" s="291"/>
    </row>
    <row r="504" spans="4:4" x14ac:dyDescent="0.2">
      <c r="D504" s="291"/>
    </row>
    <row r="505" spans="4:4" x14ac:dyDescent="0.2">
      <c r="D505" s="291"/>
    </row>
    <row r="506" spans="4:4" x14ac:dyDescent="0.2">
      <c r="D506" s="291"/>
    </row>
    <row r="507" spans="4:4" x14ac:dyDescent="0.2">
      <c r="D507" s="291"/>
    </row>
    <row r="508" spans="4:4" x14ac:dyDescent="0.2">
      <c r="D508" s="291"/>
    </row>
    <row r="509" spans="4:4" x14ac:dyDescent="0.2">
      <c r="D509" s="291"/>
    </row>
    <row r="510" spans="4:4" x14ac:dyDescent="0.2">
      <c r="D510" s="291"/>
    </row>
    <row r="511" spans="4:4" x14ac:dyDescent="0.2">
      <c r="D511" s="291"/>
    </row>
    <row r="512" spans="4:4" x14ac:dyDescent="0.2">
      <c r="D512" s="291"/>
    </row>
    <row r="513" spans="4:4" x14ac:dyDescent="0.2">
      <c r="D513" s="291"/>
    </row>
    <row r="514" spans="4:4" x14ac:dyDescent="0.2">
      <c r="D514" s="291"/>
    </row>
    <row r="515" spans="4:4" x14ac:dyDescent="0.2">
      <c r="D515" s="291"/>
    </row>
    <row r="516" spans="4:4" x14ac:dyDescent="0.2">
      <c r="D516" s="291"/>
    </row>
    <row r="517" spans="4:4" x14ac:dyDescent="0.2">
      <c r="D517" s="291"/>
    </row>
    <row r="518" spans="4:4" x14ac:dyDescent="0.2">
      <c r="D518" s="291"/>
    </row>
    <row r="519" spans="4:4" x14ac:dyDescent="0.2">
      <c r="D519" s="291"/>
    </row>
    <row r="520" spans="4:4" x14ac:dyDescent="0.2">
      <c r="D520" s="291"/>
    </row>
    <row r="521" spans="4:4" x14ac:dyDescent="0.2">
      <c r="D521" s="291"/>
    </row>
    <row r="522" spans="4:4" x14ac:dyDescent="0.2">
      <c r="D522" s="291"/>
    </row>
    <row r="523" spans="4:4" x14ac:dyDescent="0.2">
      <c r="D523" s="291"/>
    </row>
    <row r="524" spans="4:4" x14ac:dyDescent="0.2">
      <c r="D524" s="291"/>
    </row>
    <row r="525" spans="4:4" x14ac:dyDescent="0.2">
      <c r="D525" s="291"/>
    </row>
    <row r="526" spans="4:4" x14ac:dyDescent="0.2">
      <c r="D526" s="291"/>
    </row>
    <row r="527" spans="4:4" x14ac:dyDescent="0.2">
      <c r="D527" s="291"/>
    </row>
    <row r="528" spans="4:4" x14ac:dyDescent="0.2">
      <c r="D528" s="291"/>
    </row>
    <row r="529" spans="4:4" x14ac:dyDescent="0.2">
      <c r="D529" s="291"/>
    </row>
    <row r="530" spans="4:4" x14ac:dyDescent="0.2">
      <c r="D530" s="291"/>
    </row>
    <row r="531" spans="4:4" x14ac:dyDescent="0.2">
      <c r="D531" s="291"/>
    </row>
    <row r="532" spans="4:4" x14ac:dyDescent="0.2">
      <c r="D532" s="291"/>
    </row>
    <row r="533" spans="4:4" x14ac:dyDescent="0.2">
      <c r="D533" s="291"/>
    </row>
    <row r="534" spans="4:4" x14ac:dyDescent="0.2">
      <c r="D534" s="291"/>
    </row>
    <row r="535" spans="4:4" x14ac:dyDescent="0.2">
      <c r="D535" s="291"/>
    </row>
    <row r="536" spans="4:4" x14ac:dyDescent="0.2">
      <c r="D536" s="291"/>
    </row>
    <row r="537" spans="4:4" x14ac:dyDescent="0.2">
      <c r="D537" s="291"/>
    </row>
    <row r="538" spans="4:4" x14ac:dyDescent="0.2">
      <c r="D538" s="291"/>
    </row>
    <row r="539" spans="4:4" x14ac:dyDescent="0.2">
      <c r="D539" s="291"/>
    </row>
    <row r="540" spans="4:4" x14ac:dyDescent="0.2">
      <c r="D540" s="291"/>
    </row>
    <row r="541" spans="4:4" x14ac:dyDescent="0.2">
      <c r="D541" s="291"/>
    </row>
    <row r="542" spans="4:4" x14ac:dyDescent="0.2">
      <c r="D542" s="291"/>
    </row>
    <row r="543" spans="4:4" x14ac:dyDescent="0.2">
      <c r="D543" s="291"/>
    </row>
    <row r="544" spans="4:4" x14ac:dyDescent="0.2">
      <c r="D544" s="291"/>
    </row>
    <row r="545" spans="4:4" x14ac:dyDescent="0.2">
      <c r="D545" s="291"/>
    </row>
    <row r="546" spans="4:4" x14ac:dyDescent="0.2">
      <c r="D546" s="291"/>
    </row>
    <row r="547" spans="4:4" x14ac:dyDescent="0.2">
      <c r="D547" s="291"/>
    </row>
    <row r="548" spans="4:4" x14ac:dyDescent="0.2">
      <c r="D548" s="291"/>
    </row>
    <row r="549" spans="4:4" x14ac:dyDescent="0.2">
      <c r="D549" s="291"/>
    </row>
    <row r="550" spans="4:4" x14ac:dyDescent="0.2">
      <c r="D550" s="291"/>
    </row>
    <row r="551" spans="4:4" x14ac:dyDescent="0.2">
      <c r="D551" s="291"/>
    </row>
    <row r="552" spans="4:4" x14ac:dyDescent="0.2">
      <c r="D552" s="291"/>
    </row>
    <row r="553" spans="4:4" x14ac:dyDescent="0.2">
      <c r="D553" s="291"/>
    </row>
    <row r="554" spans="4:4" x14ac:dyDescent="0.2">
      <c r="D554" s="291"/>
    </row>
    <row r="555" spans="4:4" x14ac:dyDescent="0.2">
      <c r="D555" s="291"/>
    </row>
    <row r="556" spans="4:4" x14ac:dyDescent="0.2">
      <c r="D556" s="291"/>
    </row>
    <row r="557" spans="4:4" x14ac:dyDescent="0.2">
      <c r="D557" s="291"/>
    </row>
    <row r="558" spans="4:4" x14ac:dyDescent="0.2">
      <c r="D558" s="291"/>
    </row>
    <row r="559" spans="4:4" x14ac:dyDescent="0.2">
      <c r="D559" s="291"/>
    </row>
    <row r="560" spans="4:4" x14ac:dyDescent="0.2">
      <c r="D560" s="291"/>
    </row>
    <row r="561" spans="4:4" x14ac:dyDescent="0.2">
      <c r="D561" s="291"/>
    </row>
    <row r="562" spans="4:4" x14ac:dyDescent="0.2">
      <c r="D562" s="291"/>
    </row>
    <row r="563" spans="4:4" x14ac:dyDescent="0.2">
      <c r="D563" s="291"/>
    </row>
    <row r="564" spans="4:4" x14ac:dyDescent="0.2">
      <c r="D564" s="291"/>
    </row>
    <row r="565" spans="4:4" x14ac:dyDescent="0.2">
      <c r="D565" s="291"/>
    </row>
    <row r="566" spans="4:4" x14ac:dyDescent="0.2">
      <c r="D566" s="291"/>
    </row>
    <row r="567" spans="4:4" x14ac:dyDescent="0.2">
      <c r="D567" s="291"/>
    </row>
    <row r="568" spans="4:4" x14ac:dyDescent="0.2">
      <c r="D568" s="291"/>
    </row>
    <row r="569" spans="4:4" x14ac:dyDescent="0.2">
      <c r="D569" s="291"/>
    </row>
    <row r="570" spans="4:4" x14ac:dyDescent="0.2">
      <c r="D570" s="291"/>
    </row>
    <row r="571" spans="4:4" x14ac:dyDescent="0.2">
      <c r="D571" s="291"/>
    </row>
    <row r="572" spans="4:4" x14ac:dyDescent="0.2">
      <c r="D572" s="291"/>
    </row>
    <row r="573" spans="4:4" x14ac:dyDescent="0.2">
      <c r="D573" s="291"/>
    </row>
    <row r="574" spans="4:4" x14ac:dyDescent="0.2">
      <c r="D574" s="291"/>
    </row>
    <row r="575" spans="4:4" x14ac:dyDescent="0.2">
      <c r="D575" s="291"/>
    </row>
    <row r="576" spans="4:4" x14ac:dyDescent="0.2">
      <c r="D576" s="291"/>
    </row>
    <row r="577" spans="4:4" x14ac:dyDescent="0.2">
      <c r="D577" s="291"/>
    </row>
    <row r="578" spans="4:4" x14ac:dyDescent="0.2">
      <c r="D578" s="291"/>
    </row>
    <row r="579" spans="4:4" x14ac:dyDescent="0.2">
      <c r="D579" s="291"/>
    </row>
    <row r="580" spans="4:4" x14ac:dyDescent="0.2">
      <c r="D580" s="291"/>
    </row>
    <row r="581" spans="4:4" x14ac:dyDescent="0.2">
      <c r="D581" s="291"/>
    </row>
    <row r="582" spans="4:4" x14ac:dyDescent="0.2">
      <c r="D582" s="291"/>
    </row>
    <row r="583" spans="4:4" x14ac:dyDescent="0.2">
      <c r="D583" s="291"/>
    </row>
    <row r="584" spans="4:4" x14ac:dyDescent="0.2">
      <c r="D584" s="291"/>
    </row>
    <row r="585" spans="4:4" x14ac:dyDescent="0.2">
      <c r="D585" s="291"/>
    </row>
    <row r="586" spans="4:4" x14ac:dyDescent="0.2">
      <c r="D586" s="291"/>
    </row>
    <row r="587" spans="4:4" x14ac:dyDescent="0.2">
      <c r="D587" s="291"/>
    </row>
    <row r="588" spans="4:4" x14ac:dyDescent="0.2">
      <c r="D588" s="291"/>
    </row>
    <row r="589" spans="4:4" x14ac:dyDescent="0.2">
      <c r="D589" s="291"/>
    </row>
    <row r="590" spans="4:4" x14ac:dyDescent="0.2">
      <c r="D590" s="291"/>
    </row>
    <row r="591" spans="4:4" x14ac:dyDescent="0.2">
      <c r="D591" s="291"/>
    </row>
    <row r="592" spans="4:4" x14ac:dyDescent="0.2">
      <c r="D592" s="291"/>
    </row>
    <row r="593" spans="4:4" x14ac:dyDescent="0.2">
      <c r="D593" s="291"/>
    </row>
    <row r="594" spans="4:4" x14ac:dyDescent="0.2">
      <c r="D594" s="291"/>
    </row>
    <row r="595" spans="4:4" x14ac:dyDescent="0.2">
      <c r="D595" s="291"/>
    </row>
    <row r="596" spans="4:4" x14ac:dyDescent="0.2">
      <c r="D596" s="291"/>
    </row>
    <row r="597" spans="4:4" x14ac:dyDescent="0.2">
      <c r="D597" s="291"/>
    </row>
    <row r="598" spans="4:4" x14ac:dyDescent="0.2">
      <c r="D598" s="291"/>
    </row>
    <row r="599" spans="4:4" x14ac:dyDescent="0.2">
      <c r="D599" s="291"/>
    </row>
    <row r="600" spans="4:4" x14ac:dyDescent="0.2">
      <c r="D600" s="291"/>
    </row>
    <row r="601" spans="4:4" x14ac:dyDescent="0.2">
      <c r="D601" s="291"/>
    </row>
    <row r="602" spans="4:4" x14ac:dyDescent="0.2">
      <c r="D602" s="291"/>
    </row>
    <row r="603" spans="4:4" x14ac:dyDescent="0.2">
      <c r="D603" s="291"/>
    </row>
    <row r="604" spans="4:4" x14ac:dyDescent="0.2">
      <c r="D604" s="291"/>
    </row>
    <row r="605" spans="4:4" x14ac:dyDescent="0.2">
      <c r="D605" s="291"/>
    </row>
    <row r="606" spans="4:4" x14ac:dyDescent="0.2">
      <c r="D606" s="291"/>
    </row>
    <row r="607" spans="4:4" x14ac:dyDescent="0.2">
      <c r="D607" s="291"/>
    </row>
    <row r="608" spans="4:4" x14ac:dyDescent="0.2">
      <c r="D608" s="291"/>
    </row>
    <row r="609" spans="4:4" x14ac:dyDescent="0.2">
      <c r="D609" s="291"/>
    </row>
    <row r="610" spans="4:4" x14ac:dyDescent="0.2">
      <c r="D610" s="291"/>
    </row>
    <row r="611" spans="4:4" x14ac:dyDescent="0.2">
      <c r="D611" s="291"/>
    </row>
    <row r="612" spans="4:4" x14ac:dyDescent="0.2">
      <c r="D612" s="291"/>
    </row>
    <row r="613" spans="4:4" x14ac:dyDescent="0.2">
      <c r="D613" s="291"/>
    </row>
    <row r="614" spans="4:4" x14ac:dyDescent="0.2">
      <c r="D614" s="291"/>
    </row>
    <row r="615" spans="4:4" x14ac:dyDescent="0.2">
      <c r="D615" s="291"/>
    </row>
    <row r="616" spans="4:4" x14ac:dyDescent="0.2">
      <c r="D616" s="291"/>
    </row>
    <row r="617" spans="4:4" x14ac:dyDescent="0.2">
      <c r="D617" s="291"/>
    </row>
    <row r="618" spans="4:4" x14ac:dyDescent="0.2">
      <c r="D618" s="291"/>
    </row>
    <row r="619" spans="4:4" x14ac:dyDescent="0.2">
      <c r="D619" s="291"/>
    </row>
    <row r="620" spans="4:4" x14ac:dyDescent="0.2">
      <c r="D620" s="291"/>
    </row>
    <row r="621" spans="4:4" x14ac:dyDescent="0.2">
      <c r="D621" s="291"/>
    </row>
    <row r="622" spans="4:4" x14ac:dyDescent="0.2">
      <c r="D622" s="291"/>
    </row>
    <row r="623" spans="4:4" x14ac:dyDescent="0.2">
      <c r="D623" s="291"/>
    </row>
    <row r="624" spans="4:4" x14ac:dyDescent="0.2">
      <c r="D624" s="291"/>
    </row>
    <row r="625" spans="4:4" x14ac:dyDescent="0.2">
      <c r="D625" s="291"/>
    </row>
    <row r="626" spans="4:4" x14ac:dyDescent="0.2">
      <c r="D626" s="291"/>
    </row>
    <row r="627" spans="4:4" x14ac:dyDescent="0.2">
      <c r="D627" s="291"/>
    </row>
    <row r="628" spans="4:4" x14ac:dyDescent="0.2">
      <c r="D628" s="291"/>
    </row>
    <row r="629" spans="4:4" x14ac:dyDescent="0.2">
      <c r="D629" s="291"/>
    </row>
    <row r="630" spans="4:4" x14ac:dyDescent="0.2">
      <c r="D630" s="291"/>
    </row>
    <row r="631" spans="4:4" x14ac:dyDescent="0.2">
      <c r="D631" s="291"/>
    </row>
    <row r="632" spans="4:4" x14ac:dyDescent="0.2">
      <c r="D632" s="291"/>
    </row>
    <row r="633" spans="4:4" x14ac:dyDescent="0.2">
      <c r="D633" s="291"/>
    </row>
    <row r="634" spans="4:4" x14ac:dyDescent="0.2">
      <c r="D634" s="291"/>
    </row>
    <row r="635" spans="4:4" x14ac:dyDescent="0.2">
      <c r="D635" s="291"/>
    </row>
    <row r="636" spans="4:4" x14ac:dyDescent="0.2">
      <c r="D636" s="291"/>
    </row>
    <row r="637" spans="4:4" x14ac:dyDescent="0.2">
      <c r="D637" s="291"/>
    </row>
    <row r="638" spans="4:4" x14ac:dyDescent="0.2">
      <c r="D638" s="291"/>
    </row>
    <row r="639" spans="4:4" x14ac:dyDescent="0.2">
      <c r="D639" s="291"/>
    </row>
    <row r="640" spans="4:4" x14ac:dyDescent="0.2">
      <c r="D640" s="291"/>
    </row>
    <row r="641" spans="4:4" x14ac:dyDescent="0.2">
      <c r="D641" s="291"/>
    </row>
    <row r="642" spans="4:4" x14ac:dyDescent="0.2">
      <c r="D642" s="291"/>
    </row>
    <row r="643" spans="4:4" x14ac:dyDescent="0.2">
      <c r="D643" s="291"/>
    </row>
    <row r="644" spans="4:4" x14ac:dyDescent="0.2">
      <c r="D644" s="291"/>
    </row>
    <row r="645" spans="4:4" x14ac:dyDescent="0.2">
      <c r="D645" s="291"/>
    </row>
    <row r="646" spans="4:4" x14ac:dyDescent="0.2">
      <c r="D646" s="291"/>
    </row>
    <row r="647" spans="4:4" x14ac:dyDescent="0.2">
      <c r="D647" s="291"/>
    </row>
    <row r="648" spans="4:4" x14ac:dyDescent="0.2">
      <c r="D648" s="291"/>
    </row>
    <row r="649" spans="4:4" x14ac:dyDescent="0.2">
      <c r="D649" s="291"/>
    </row>
    <row r="650" spans="4:4" x14ac:dyDescent="0.2">
      <c r="D650" s="291"/>
    </row>
    <row r="651" spans="4:4" x14ac:dyDescent="0.2">
      <c r="D651" s="291"/>
    </row>
    <row r="652" spans="4:4" x14ac:dyDescent="0.2">
      <c r="D652" s="291"/>
    </row>
    <row r="653" spans="4:4" x14ac:dyDescent="0.2">
      <c r="D653" s="291"/>
    </row>
    <row r="654" spans="4:4" x14ac:dyDescent="0.2">
      <c r="D654" s="291"/>
    </row>
    <row r="655" spans="4:4" x14ac:dyDescent="0.2">
      <c r="D655" s="291"/>
    </row>
    <row r="656" spans="4:4" x14ac:dyDescent="0.2">
      <c r="D656" s="291"/>
    </row>
    <row r="657" spans="4:4" x14ac:dyDescent="0.2">
      <c r="D657" s="291"/>
    </row>
    <row r="658" spans="4:4" x14ac:dyDescent="0.2">
      <c r="D658" s="291"/>
    </row>
    <row r="659" spans="4:4" x14ac:dyDescent="0.2">
      <c r="D659" s="291"/>
    </row>
    <row r="660" spans="4:4" x14ac:dyDescent="0.2">
      <c r="D660" s="291"/>
    </row>
    <row r="661" spans="4:4" x14ac:dyDescent="0.2">
      <c r="D661" s="291"/>
    </row>
    <row r="662" spans="4:4" x14ac:dyDescent="0.2">
      <c r="D662" s="291"/>
    </row>
    <row r="663" spans="4:4" x14ac:dyDescent="0.2">
      <c r="D663" s="291"/>
    </row>
    <row r="664" spans="4:4" x14ac:dyDescent="0.2">
      <c r="D664" s="291"/>
    </row>
    <row r="665" spans="4:4" x14ac:dyDescent="0.2">
      <c r="D665" s="291"/>
    </row>
    <row r="666" spans="4:4" x14ac:dyDescent="0.2">
      <c r="D666" s="291"/>
    </row>
    <row r="667" spans="4:4" x14ac:dyDescent="0.2">
      <c r="D667" s="291"/>
    </row>
    <row r="668" spans="4:4" x14ac:dyDescent="0.2">
      <c r="D668" s="291"/>
    </row>
    <row r="669" spans="4:4" x14ac:dyDescent="0.2">
      <c r="D669" s="291"/>
    </row>
    <row r="670" spans="4:4" x14ac:dyDescent="0.2">
      <c r="D670" s="291"/>
    </row>
    <row r="671" spans="4:4" x14ac:dyDescent="0.2">
      <c r="D671" s="291"/>
    </row>
    <row r="672" spans="4:4" x14ac:dyDescent="0.2">
      <c r="D672" s="291"/>
    </row>
    <row r="673" spans="4:4" x14ac:dyDescent="0.2">
      <c r="D673" s="291"/>
    </row>
    <row r="674" spans="4:4" x14ac:dyDescent="0.2">
      <c r="D674" s="291"/>
    </row>
    <row r="675" spans="4:4" x14ac:dyDescent="0.2">
      <c r="D675" s="291"/>
    </row>
    <row r="676" spans="4:4" x14ac:dyDescent="0.2">
      <c r="D676" s="291"/>
    </row>
    <row r="677" spans="4:4" x14ac:dyDescent="0.2">
      <c r="D677" s="291"/>
    </row>
    <row r="678" spans="4:4" x14ac:dyDescent="0.2">
      <c r="D678" s="291"/>
    </row>
    <row r="679" spans="4:4" x14ac:dyDescent="0.2">
      <c r="D679" s="291"/>
    </row>
    <row r="680" spans="4:4" x14ac:dyDescent="0.2">
      <c r="D680" s="291"/>
    </row>
    <row r="681" spans="4:4" x14ac:dyDescent="0.2">
      <c r="D681" s="291"/>
    </row>
    <row r="682" spans="4:4" x14ac:dyDescent="0.2">
      <c r="D682" s="291"/>
    </row>
    <row r="683" spans="4:4" x14ac:dyDescent="0.2">
      <c r="D683" s="291"/>
    </row>
    <row r="684" spans="4:4" x14ac:dyDescent="0.2">
      <c r="D684" s="291"/>
    </row>
    <row r="685" spans="4:4" x14ac:dyDescent="0.2">
      <c r="D685" s="291"/>
    </row>
    <row r="686" spans="4:4" x14ac:dyDescent="0.2">
      <c r="D686" s="291"/>
    </row>
    <row r="687" spans="4:4" x14ac:dyDescent="0.2">
      <c r="D687" s="291"/>
    </row>
    <row r="688" spans="4:4" x14ac:dyDescent="0.2">
      <c r="D688" s="291"/>
    </row>
    <row r="689" spans="4:4" x14ac:dyDescent="0.2">
      <c r="D689" s="291"/>
    </row>
    <row r="690" spans="4:4" x14ac:dyDescent="0.2">
      <c r="D690" s="291"/>
    </row>
    <row r="691" spans="4:4" x14ac:dyDescent="0.2">
      <c r="D691" s="291"/>
    </row>
    <row r="692" spans="4:4" x14ac:dyDescent="0.2">
      <c r="D692" s="291"/>
    </row>
    <row r="693" spans="4:4" x14ac:dyDescent="0.2">
      <c r="D693" s="291"/>
    </row>
    <row r="694" spans="4:4" x14ac:dyDescent="0.2">
      <c r="D694" s="291"/>
    </row>
    <row r="695" spans="4:4" x14ac:dyDescent="0.2">
      <c r="D695" s="291"/>
    </row>
    <row r="696" spans="4:4" x14ac:dyDescent="0.2">
      <c r="D696" s="291"/>
    </row>
    <row r="697" spans="4:4" x14ac:dyDescent="0.2">
      <c r="D697" s="291"/>
    </row>
    <row r="698" spans="4:4" x14ac:dyDescent="0.2">
      <c r="D698" s="291"/>
    </row>
    <row r="699" spans="4:4" x14ac:dyDescent="0.2">
      <c r="D699" s="291"/>
    </row>
    <row r="700" spans="4:4" x14ac:dyDescent="0.2">
      <c r="D700" s="291"/>
    </row>
    <row r="701" spans="4:4" x14ac:dyDescent="0.2">
      <c r="D701" s="291"/>
    </row>
    <row r="702" spans="4:4" x14ac:dyDescent="0.2">
      <c r="D702" s="291"/>
    </row>
    <row r="703" spans="4:4" x14ac:dyDescent="0.2">
      <c r="D703" s="291"/>
    </row>
    <row r="704" spans="4:4" x14ac:dyDescent="0.2">
      <c r="D704" s="291"/>
    </row>
    <row r="705" spans="4:4" x14ac:dyDescent="0.2">
      <c r="D705" s="291"/>
    </row>
    <row r="706" spans="4:4" x14ac:dyDescent="0.2">
      <c r="D706" s="291"/>
    </row>
    <row r="707" spans="4:4" x14ac:dyDescent="0.2">
      <c r="D707" s="291"/>
    </row>
    <row r="708" spans="4:4" x14ac:dyDescent="0.2">
      <c r="D708" s="291"/>
    </row>
    <row r="709" spans="4:4" x14ac:dyDescent="0.2">
      <c r="D709" s="291"/>
    </row>
    <row r="710" spans="4:4" x14ac:dyDescent="0.2">
      <c r="D710" s="291"/>
    </row>
    <row r="711" spans="4:4" x14ac:dyDescent="0.2">
      <c r="D711" s="291"/>
    </row>
    <row r="712" spans="4:4" x14ac:dyDescent="0.2">
      <c r="D712" s="291"/>
    </row>
    <row r="713" spans="4:4" x14ac:dyDescent="0.2">
      <c r="D713" s="291"/>
    </row>
    <row r="714" spans="4:4" x14ac:dyDescent="0.2">
      <c r="D714" s="291"/>
    </row>
    <row r="715" spans="4:4" x14ac:dyDescent="0.2">
      <c r="D715" s="291"/>
    </row>
    <row r="716" spans="4:4" x14ac:dyDescent="0.2">
      <c r="D716" s="291"/>
    </row>
    <row r="717" spans="4:4" x14ac:dyDescent="0.2">
      <c r="D717" s="291"/>
    </row>
    <row r="718" spans="4:4" x14ac:dyDescent="0.2">
      <c r="D718" s="291"/>
    </row>
    <row r="719" spans="4:4" x14ac:dyDescent="0.2">
      <c r="D719" s="291"/>
    </row>
    <row r="720" spans="4:4" x14ac:dyDescent="0.2">
      <c r="D720" s="291"/>
    </row>
    <row r="721" spans="4:4" x14ac:dyDescent="0.2">
      <c r="D721" s="291"/>
    </row>
    <row r="722" spans="4:4" x14ac:dyDescent="0.2">
      <c r="D722" s="291"/>
    </row>
    <row r="723" spans="4:4" x14ac:dyDescent="0.2">
      <c r="D723" s="291"/>
    </row>
    <row r="724" spans="4:4" x14ac:dyDescent="0.2">
      <c r="D724" s="291"/>
    </row>
    <row r="725" spans="4:4" x14ac:dyDescent="0.2">
      <c r="D725" s="291"/>
    </row>
    <row r="726" spans="4:4" x14ac:dyDescent="0.2">
      <c r="D726" s="291"/>
    </row>
    <row r="727" spans="4:4" x14ac:dyDescent="0.2">
      <c r="D727" s="291"/>
    </row>
    <row r="728" spans="4:4" x14ac:dyDescent="0.2">
      <c r="D728" s="291"/>
    </row>
    <row r="729" spans="4:4" x14ac:dyDescent="0.2">
      <c r="D729" s="291"/>
    </row>
    <row r="730" spans="4:4" x14ac:dyDescent="0.2">
      <c r="D730" s="291"/>
    </row>
    <row r="731" spans="4:4" x14ac:dyDescent="0.2">
      <c r="D731" s="291"/>
    </row>
    <row r="732" spans="4:4" x14ac:dyDescent="0.2">
      <c r="D732" s="291"/>
    </row>
    <row r="733" spans="4:4" x14ac:dyDescent="0.2">
      <c r="D733" s="291"/>
    </row>
    <row r="734" spans="4:4" x14ac:dyDescent="0.2">
      <c r="D734" s="291"/>
    </row>
    <row r="735" spans="4:4" x14ac:dyDescent="0.2">
      <c r="D735" s="291"/>
    </row>
    <row r="736" spans="4:4" x14ac:dyDescent="0.2">
      <c r="D736" s="291"/>
    </row>
    <row r="737" spans="4:4" x14ac:dyDescent="0.2">
      <c r="D737" s="291"/>
    </row>
    <row r="738" spans="4:4" x14ac:dyDescent="0.2">
      <c r="D738" s="291"/>
    </row>
    <row r="739" spans="4:4" x14ac:dyDescent="0.2">
      <c r="D739" s="291"/>
    </row>
    <row r="740" spans="4:4" x14ac:dyDescent="0.2">
      <c r="D740" s="291"/>
    </row>
    <row r="741" spans="4:4" x14ac:dyDescent="0.2">
      <c r="D741" s="291"/>
    </row>
    <row r="742" spans="4:4" x14ac:dyDescent="0.2">
      <c r="D742" s="291"/>
    </row>
    <row r="743" spans="4:4" x14ac:dyDescent="0.2">
      <c r="D743" s="291"/>
    </row>
    <row r="744" spans="4:4" x14ac:dyDescent="0.2">
      <c r="D744" s="291"/>
    </row>
    <row r="745" spans="4:4" x14ac:dyDescent="0.2">
      <c r="D745" s="291"/>
    </row>
    <row r="746" spans="4:4" x14ac:dyDescent="0.2">
      <c r="D746" s="291"/>
    </row>
    <row r="747" spans="4:4" x14ac:dyDescent="0.2">
      <c r="D747" s="291"/>
    </row>
    <row r="748" spans="4:4" x14ac:dyDescent="0.2">
      <c r="D748" s="291"/>
    </row>
    <row r="749" spans="4:4" x14ac:dyDescent="0.2">
      <c r="D749" s="291"/>
    </row>
    <row r="750" spans="4:4" x14ac:dyDescent="0.2">
      <c r="D750" s="291"/>
    </row>
    <row r="751" spans="4:4" x14ac:dyDescent="0.2">
      <c r="D751" s="291"/>
    </row>
    <row r="752" spans="4:4" x14ac:dyDescent="0.2">
      <c r="D752" s="291"/>
    </row>
    <row r="753" spans="4:4" x14ac:dyDescent="0.2">
      <c r="D753" s="291"/>
    </row>
    <row r="754" spans="4:4" x14ac:dyDescent="0.2">
      <c r="D754" s="291"/>
    </row>
    <row r="755" spans="4:4" x14ac:dyDescent="0.2">
      <c r="D755" s="291"/>
    </row>
    <row r="756" spans="4:4" x14ac:dyDescent="0.2">
      <c r="D756" s="291"/>
    </row>
    <row r="757" spans="4:4" x14ac:dyDescent="0.2">
      <c r="D757" s="291"/>
    </row>
    <row r="758" spans="4:4" x14ac:dyDescent="0.2">
      <c r="D758" s="291"/>
    </row>
    <row r="759" spans="4:4" x14ac:dyDescent="0.2">
      <c r="D759" s="291"/>
    </row>
    <row r="760" spans="4:4" x14ac:dyDescent="0.2">
      <c r="D760" s="291"/>
    </row>
    <row r="761" spans="4:4" x14ac:dyDescent="0.2">
      <c r="D761" s="291"/>
    </row>
    <row r="762" spans="4:4" x14ac:dyDescent="0.2">
      <c r="D762" s="291"/>
    </row>
    <row r="763" spans="4:4" x14ac:dyDescent="0.2">
      <c r="D763" s="291"/>
    </row>
    <row r="764" spans="4:4" x14ac:dyDescent="0.2">
      <c r="D764" s="291"/>
    </row>
    <row r="765" spans="4:4" x14ac:dyDescent="0.2">
      <c r="D765" s="291"/>
    </row>
    <row r="766" spans="4:4" x14ac:dyDescent="0.2">
      <c r="D766" s="291"/>
    </row>
    <row r="767" spans="4:4" x14ac:dyDescent="0.2">
      <c r="D767" s="291"/>
    </row>
    <row r="768" spans="4:4" x14ac:dyDescent="0.2">
      <c r="D768" s="291"/>
    </row>
    <row r="769" spans="4:4" x14ac:dyDescent="0.2">
      <c r="D769" s="291"/>
    </row>
    <row r="770" spans="4:4" x14ac:dyDescent="0.2">
      <c r="D770" s="291"/>
    </row>
    <row r="771" spans="4:4" x14ac:dyDescent="0.2">
      <c r="D771" s="291"/>
    </row>
    <row r="772" spans="4:4" x14ac:dyDescent="0.2">
      <c r="D772" s="291"/>
    </row>
    <row r="773" spans="4:4" x14ac:dyDescent="0.2">
      <c r="D773" s="291"/>
    </row>
    <row r="774" spans="4:4" x14ac:dyDescent="0.2">
      <c r="D774" s="291"/>
    </row>
    <row r="775" spans="4:4" x14ac:dyDescent="0.2">
      <c r="D775" s="291"/>
    </row>
    <row r="776" spans="4:4" x14ac:dyDescent="0.2">
      <c r="D776" s="291"/>
    </row>
    <row r="777" spans="4:4" x14ac:dyDescent="0.2">
      <c r="D777" s="291"/>
    </row>
    <row r="778" spans="4:4" x14ac:dyDescent="0.2">
      <c r="D778" s="291"/>
    </row>
    <row r="779" spans="4:4" x14ac:dyDescent="0.2">
      <c r="D779" s="291"/>
    </row>
    <row r="780" spans="4:4" x14ac:dyDescent="0.2">
      <c r="D780" s="291"/>
    </row>
    <row r="781" spans="4:4" x14ac:dyDescent="0.2">
      <c r="D781" s="291"/>
    </row>
    <row r="782" spans="4:4" x14ac:dyDescent="0.2">
      <c r="D782" s="291"/>
    </row>
    <row r="783" spans="4:4" x14ac:dyDescent="0.2">
      <c r="D783" s="291"/>
    </row>
    <row r="784" spans="4:4" x14ac:dyDescent="0.2">
      <c r="D784" s="291"/>
    </row>
    <row r="785" spans="4:4" x14ac:dyDescent="0.2">
      <c r="D785" s="291"/>
    </row>
    <row r="786" spans="4:4" x14ac:dyDescent="0.2">
      <c r="D786" s="291"/>
    </row>
    <row r="787" spans="4:4" x14ac:dyDescent="0.2">
      <c r="D787" s="291"/>
    </row>
    <row r="788" spans="4:4" x14ac:dyDescent="0.2">
      <c r="D788" s="291"/>
    </row>
    <row r="789" spans="4:4" x14ac:dyDescent="0.2">
      <c r="D789" s="291"/>
    </row>
    <row r="790" spans="4:4" x14ac:dyDescent="0.2">
      <c r="D790" s="291"/>
    </row>
    <row r="791" spans="4:4" x14ac:dyDescent="0.2">
      <c r="D791" s="291"/>
    </row>
    <row r="792" spans="4:4" x14ac:dyDescent="0.2">
      <c r="D792" s="291"/>
    </row>
    <row r="793" spans="4:4" x14ac:dyDescent="0.2">
      <c r="D793" s="291"/>
    </row>
    <row r="794" spans="4:4" x14ac:dyDescent="0.2">
      <c r="D794" s="291"/>
    </row>
    <row r="795" spans="4:4" x14ac:dyDescent="0.2">
      <c r="D795" s="291"/>
    </row>
    <row r="796" spans="4:4" x14ac:dyDescent="0.2">
      <c r="D796" s="291"/>
    </row>
    <row r="797" spans="4:4" x14ac:dyDescent="0.2">
      <c r="D797" s="291"/>
    </row>
    <row r="798" spans="4:4" x14ac:dyDescent="0.2">
      <c r="D798" s="291"/>
    </row>
    <row r="799" spans="4:4" x14ac:dyDescent="0.2">
      <c r="D799" s="291"/>
    </row>
    <row r="800" spans="4:4" x14ac:dyDescent="0.2">
      <c r="D800" s="291"/>
    </row>
    <row r="801" spans="4:4" x14ac:dyDescent="0.2">
      <c r="D801" s="291"/>
    </row>
    <row r="802" spans="4:4" x14ac:dyDescent="0.2">
      <c r="D802" s="291"/>
    </row>
    <row r="803" spans="4:4" x14ac:dyDescent="0.2">
      <c r="D803" s="291"/>
    </row>
    <row r="804" spans="4:4" x14ac:dyDescent="0.2">
      <c r="D804" s="291"/>
    </row>
    <row r="805" spans="4:4" x14ac:dyDescent="0.2">
      <c r="D805" s="291"/>
    </row>
    <row r="806" spans="4:4" x14ac:dyDescent="0.2">
      <c r="D806" s="291"/>
    </row>
    <row r="807" spans="4:4" x14ac:dyDescent="0.2">
      <c r="D807" s="291"/>
    </row>
    <row r="808" spans="4:4" x14ac:dyDescent="0.2">
      <c r="D808" s="291"/>
    </row>
    <row r="809" spans="4:4" x14ac:dyDescent="0.2">
      <c r="D809" s="291"/>
    </row>
    <row r="810" spans="4:4" x14ac:dyDescent="0.2">
      <c r="D810" s="291"/>
    </row>
    <row r="811" spans="4:4" x14ac:dyDescent="0.2">
      <c r="D811" s="291"/>
    </row>
    <row r="812" spans="4:4" x14ac:dyDescent="0.2">
      <c r="D812" s="291"/>
    </row>
    <row r="813" spans="4:4" x14ac:dyDescent="0.2">
      <c r="D813" s="291"/>
    </row>
    <row r="814" spans="4:4" x14ac:dyDescent="0.2">
      <c r="D814" s="291"/>
    </row>
    <row r="815" spans="4:4" x14ac:dyDescent="0.2">
      <c r="D815" s="291"/>
    </row>
    <row r="816" spans="4:4" x14ac:dyDescent="0.2">
      <c r="D816" s="291"/>
    </row>
    <row r="817" spans="4:4" x14ac:dyDescent="0.2">
      <c r="D817" s="291"/>
    </row>
    <row r="818" spans="4:4" x14ac:dyDescent="0.2">
      <c r="D818" s="291"/>
    </row>
    <row r="819" spans="4:4" x14ac:dyDescent="0.2">
      <c r="D819" s="291"/>
    </row>
    <row r="820" spans="4:4" x14ac:dyDescent="0.2">
      <c r="D820" s="291"/>
    </row>
    <row r="821" spans="4:4" x14ac:dyDescent="0.2">
      <c r="D821" s="291"/>
    </row>
    <row r="822" spans="4:4" x14ac:dyDescent="0.2">
      <c r="D822" s="291"/>
    </row>
    <row r="823" spans="4:4" x14ac:dyDescent="0.2">
      <c r="D823" s="291"/>
    </row>
    <row r="824" spans="4:4" x14ac:dyDescent="0.2">
      <c r="D824" s="291"/>
    </row>
    <row r="825" spans="4:4" x14ac:dyDescent="0.2">
      <c r="D825" s="291"/>
    </row>
    <row r="826" spans="4:4" x14ac:dyDescent="0.2">
      <c r="D826" s="291"/>
    </row>
    <row r="827" spans="4:4" x14ac:dyDescent="0.2">
      <c r="D827" s="291"/>
    </row>
    <row r="828" spans="4:4" x14ac:dyDescent="0.2">
      <c r="D828" s="291"/>
    </row>
    <row r="829" spans="4:4" x14ac:dyDescent="0.2">
      <c r="D829" s="291"/>
    </row>
    <row r="830" spans="4:4" x14ac:dyDescent="0.2">
      <c r="D830" s="291"/>
    </row>
    <row r="831" spans="4:4" x14ac:dyDescent="0.2">
      <c r="D831" s="291"/>
    </row>
    <row r="832" spans="4:4" x14ac:dyDescent="0.2">
      <c r="D832" s="291"/>
    </row>
    <row r="833" spans="4:4" x14ac:dyDescent="0.2">
      <c r="D833" s="291"/>
    </row>
    <row r="834" spans="4:4" x14ac:dyDescent="0.2">
      <c r="D834" s="291"/>
    </row>
    <row r="835" spans="4:4" x14ac:dyDescent="0.2">
      <c r="D835" s="291"/>
    </row>
    <row r="836" spans="4:4" x14ac:dyDescent="0.2">
      <c r="D836" s="291"/>
    </row>
    <row r="837" spans="4:4" x14ac:dyDescent="0.2">
      <c r="D837" s="291"/>
    </row>
    <row r="838" spans="4:4" x14ac:dyDescent="0.2">
      <c r="D838" s="291"/>
    </row>
    <row r="839" spans="4:4" x14ac:dyDescent="0.2">
      <c r="D839" s="291"/>
    </row>
    <row r="840" spans="4:4" x14ac:dyDescent="0.2">
      <c r="D840" s="291"/>
    </row>
    <row r="841" spans="4:4" x14ac:dyDescent="0.2">
      <c r="D841" s="291"/>
    </row>
    <row r="842" spans="4:4" x14ac:dyDescent="0.2">
      <c r="D842" s="291"/>
    </row>
    <row r="843" spans="4:4" x14ac:dyDescent="0.2">
      <c r="D843" s="291"/>
    </row>
    <row r="844" spans="4:4" x14ac:dyDescent="0.2">
      <c r="D844" s="291"/>
    </row>
    <row r="845" spans="4:4" x14ac:dyDescent="0.2">
      <c r="D845" s="291"/>
    </row>
    <row r="846" spans="4:4" x14ac:dyDescent="0.2">
      <c r="D846" s="291"/>
    </row>
    <row r="847" spans="4:4" x14ac:dyDescent="0.2">
      <c r="D847" s="291"/>
    </row>
    <row r="848" spans="4:4" x14ac:dyDescent="0.2">
      <c r="D848" s="291"/>
    </row>
    <row r="849" spans="4:4" x14ac:dyDescent="0.2">
      <c r="D849" s="291"/>
    </row>
    <row r="850" spans="4:4" x14ac:dyDescent="0.2">
      <c r="D850" s="291"/>
    </row>
    <row r="851" spans="4:4" x14ac:dyDescent="0.2">
      <c r="D851" s="291"/>
    </row>
    <row r="852" spans="4:4" x14ac:dyDescent="0.2">
      <c r="D852" s="291"/>
    </row>
    <row r="853" spans="4:4" x14ac:dyDescent="0.2">
      <c r="D853" s="291"/>
    </row>
    <row r="854" spans="4:4" x14ac:dyDescent="0.2">
      <c r="D854" s="291"/>
    </row>
    <row r="855" spans="4:4" x14ac:dyDescent="0.2">
      <c r="D855" s="291"/>
    </row>
    <row r="856" spans="4:4" x14ac:dyDescent="0.2">
      <c r="D856" s="291"/>
    </row>
    <row r="857" spans="4:4" x14ac:dyDescent="0.2">
      <c r="D857" s="291"/>
    </row>
    <row r="858" spans="4:4" x14ac:dyDescent="0.2">
      <c r="D858" s="291"/>
    </row>
    <row r="859" spans="4:4" x14ac:dyDescent="0.2">
      <c r="D859" s="291"/>
    </row>
    <row r="860" spans="4:4" x14ac:dyDescent="0.2">
      <c r="D860" s="291"/>
    </row>
    <row r="861" spans="4:4" x14ac:dyDescent="0.2">
      <c r="D861" s="291"/>
    </row>
    <row r="862" spans="4:4" x14ac:dyDescent="0.2">
      <c r="D862" s="291"/>
    </row>
    <row r="863" spans="4:4" x14ac:dyDescent="0.2">
      <c r="D863" s="291"/>
    </row>
    <row r="864" spans="4:4" x14ac:dyDescent="0.2">
      <c r="D864" s="291"/>
    </row>
    <row r="865" spans="4:4" x14ac:dyDescent="0.2">
      <c r="D865" s="291"/>
    </row>
    <row r="866" spans="4:4" x14ac:dyDescent="0.2">
      <c r="D866" s="291"/>
    </row>
    <row r="867" spans="4:4" x14ac:dyDescent="0.2">
      <c r="D867" s="291"/>
    </row>
    <row r="868" spans="4:4" x14ac:dyDescent="0.2">
      <c r="D868" s="291"/>
    </row>
    <row r="869" spans="4:4" x14ac:dyDescent="0.2">
      <c r="D869" s="291"/>
    </row>
    <row r="870" spans="4:4" x14ac:dyDescent="0.2">
      <c r="D870" s="291"/>
    </row>
    <row r="871" spans="4:4" x14ac:dyDescent="0.2">
      <c r="D871" s="291"/>
    </row>
    <row r="872" spans="4:4" x14ac:dyDescent="0.2">
      <c r="D872" s="291"/>
    </row>
    <row r="873" spans="4:4" x14ac:dyDescent="0.2">
      <c r="D873" s="291"/>
    </row>
    <row r="874" spans="4:4" x14ac:dyDescent="0.2">
      <c r="D874" s="291"/>
    </row>
    <row r="875" spans="4:4" x14ac:dyDescent="0.2">
      <c r="D875" s="291"/>
    </row>
    <row r="876" spans="4:4" x14ac:dyDescent="0.2">
      <c r="D876" s="291"/>
    </row>
    <row r="877" spans="4:4" x14ac:dyDescent="0.2">
      <c r="D877" s="291"/>
    </row>
    <row r="878" spans="4:4" x14ac:dyDescent="0.2">
      <c r="D878" s="291"/>
    </row>
    <row r="879" spans="4:4" x14ac:dyDescent="0.2">
      <c r="D879" s="291"/>
    </row>
    <row r="880" spans="4:4" x14ac:dyDescent="0.2">
      <c r="D880" s="291"/>
    </row>
    <row r="881" spans="4:4" x14ac:dyDescent="0.2">
      <c r="D881" s="291"/>
    </row>
    <row r="882" spans="4:4" x14ac:dyDescent="0.2">
      <c r="D882" s="291"/>
    </row>
    <row r="883" spans="4:4" x14ac:dyDescent="0.2">
      <c r="D883" s="291"/>
    </row>
    <row r="884" spans="4:4" x14ac:dyDescent="0.2">
      <c r="D884" s="291"/>
    </row>
    <row r="885" spans="4:4" x14ac:dyDescent="0.2">
      <c r="D885" s="291"/>
    </row>
    <row r="886" spans="4:4" x14ac:dyDescent="0.2">
      <c r="D886" s="291"/>
    </row>
    <row r="887" spans="4:4" x14ac:dyDescent="0.2">
      <c r="D887" s="291"/>
    </row>
    <row r="888" spans="4:4" x14ac:dyDescent="0.2">
      <c r="D888" s="291"/>
    </row>
    <row r="889" spans="4:4" x14ac:dyDescent="0.2">
      <c r="D889" s="291"/>
    </row>
    <row r="890" spans="4:4" x14ac:dyDescent="0.2">
      <c r="D890" s="291"/>
    </row>
    <row r="891" spans="4:4" x14ac:dyDescent="0.2">
      <c r="D891" s="291"/>
    </row>
    <row r="892" spans="4:4" x14ac:dyDescent="0.2">
      <c r="D892" s="291"/>
    </row>
    <row r="893" spans="4:4" x14ac:dyDescent="0.2">
      <c r="D893" s="291"/>
    </row>
    <row r="894" spans="4:4" x14ac:dyDescent="0.2">
      <c r="D894" s="291"/>
    </row>
    <row r="895" spans="4:4" x14ac:dyDescent="0.2">
      <c r="D895" s="291"/>
    </row>
    <row r="896" spans="4:4" x14ac:dyDescent="0.2">
      <c r="D896" s="291"/>
    </row>
    <row r="897" spans="4:4" x14ac:dyDescent="0.2">
      <c r="D897" s="291"/>
    </row>
    <row r="898" spans="4:4" x14ac:dyDescent="0.2">
      <c r="D898" s="291"/>
    </row>
    <row r="899" spans="4:4" x14ac:dyDescent="0.2">
      <c r="D899" s="291"/>
    </row>
    <row r="900" spans="4:4" x14ac:dyDescent="0.2">
      <c r="D900" s="291"/>
    </row>
    <row r="901" spans="4:4" x14ac:dyDescent="0.2">
      <c r="D901" s="291"/>
    </row>
    <row r="902" spans="4:4" x14ac:dyDescent="0.2">
      <c r="D902" s="291"/>
    </row>
    <row r="903" spans="4:4" x14ac:dyDescent="0.2">
      <c r="D903" s="291"/>
    </row>
    <row r="904" spans="4:4" x14ac:dyDescent="0.2">
      <c r="D904" s="291"/>
    </row>
    <row r="905" spans="4:4" x14ac:dyDescent="0.2">
      <c r="D905" s="291"/>
    </row>
    <row r="906" spans="4:4" x14ac:dyDescent="0.2">
      <c r="D906" s="291"/>
    </row>
    <row r="907" spans="4:4" x14ac:dyDescent="0.2">
      <c r="D907" s="291"/>
    </row>
    <row r="908" spans="4:4" x14ac:dyDescent="0.2">
      <c r="D908" s="291"/>
    </row>
    <row r="909" spans="4:4" x14ac:dyDescent="0.2">
      <c r="D909" s="291"/>
    </row>
    <row r="910" spans="4:4" x14ac:dyDescent="0.2">
      <c r="D910" s="291"/>
    </row>
    <row r="911" spans="4:4" x14ac:dyDescent="0.2">
      <c r="D911" s="291"/>
    </row>
    <row r="912" spans="4:4" x14ac:dyDescent="0.2">
      <c r="D912" s="291"/>
    </row>
    <row r="913" spans="4:4" x14ac:dyDescent="0.2">
      <c r="D913" s="291"/>
    </row>
    <row r="914" spans="4:4" x14ac:dyDescent="0.2">
      <c r="D914" s="291"/>
    </row>
    <row r="915" spans="4:4" x14ac:dyDescent="0.2">
      <c r="D915" s="291"/>
    </row>
    <row r="916" spans="4:4" x14ac:dyDescent="0.2">
      <c r="D916" s="291"/>
    </row>
    <row r="917" spans="4:4" x14ac:dyDescent="0.2">
      <c r="D917" s="291"/>
    </row>
    <row r="918" spans="4:4" x14ac:dyDescent="0.2">
      <c r="D918" s="291"/>
    </row>
    <row r="919" spans="4:4" x14ac:dyDescent="0.2">
      <c r="D919" s="291"/>
    </row>
    <row r="920" spans="4:4" x14ac:dyDescent="0.2">
      <c r="D920" s="291"/>
    </row>
    <row r="921" spans="4:4" x14ac:dyDescent="0.2">
      <c r="D921" s="291"/>
    </row>
    <row r="922" spans="4:4" x14ac:dyDescent="0.2">
      <c r="D922" s="291"/>
    </row>
    <row r="923" spans="4:4" x14ac:dyDescent="0.2">
      <c r="D923" s="291"/>
    </row>
    <row r="924" spans="4:4" x14ac:dyDescent="0.2">
      <c r="D924" s="291"/>
    </row>
    <row r="925" spans="4:4" x14ac:dyDescent="0.2">
      <c r="D925" s="291"/>
    </row>
    <row r="926" spans="4:4" x14ac:dyDescent="0.2">
      <c r="D926" s="291"/>
    </row>
    <row r="927" spans="4:4" x14ac:dyDescent="0.2">
      <c r="D927" s="291"/>
    </row>
    <row r="928" spans="4:4" x14ac:dyDescent="0.2">
      <c r="D928" s="291"/>
    </row>
    <row r="929" spans="4:4" x14ac:dyDescent="0.2">
      <c r="D929" s="291"/>
    </row>
    <row r="930" spans="4:4" x14ac:dyDescent="0.2">
      <c r="D930" s="291"/>
    </row>
    <row r="931" spans="4:4" x14ac:dyDescent="0.2">
      <c r="D931" s="291"/>
    </row>
    <row r="932" spans="4:4" x14ac:dyDescent="0.2">
      <c r="D932" s="291"/>
    </row>
    <row r="933" spans="4:4" x14ac:dyDescent="0.2">
      <c r="D933" s="291"/>
    </row>
    <row r="934" spans="4:4" x14ac:dyDescent="0.2">
      <c r="D934" s="291"/>
    </row>
    <row r="935" spans="4:4" x14ac:dyDescent="0.2">
      <c r="D935" s="291"/>
    </row>
    <row r="936" spans="4:4" x14ac:dyDescent="0.2">
      <c r="D936" s="291"/>
    </row>
    <row r="937" spans="4:4" x14ac:dyDescent="0.2">
      <c r="D937" s="291"/>
    </row>
    <row r="938" spans="4:4" x14ac:dyDescent="0.2">
      <c r="D938" s="291"/>
    </row>
    <row r="939" spans="4:4" x14ac:dyDescent="0.2">
      <c r="D939" s="291"/>
    </row>
    <row r="940" spans="4:4" x14ac:dyDescent="0.2">
      <c r="D940" s="291"/>
    </row>
    <row r="941" spans="4:4" x14ac:dyDescent="0.2">
      <c r="D941" s="291"/>
    </row>
    <row r="942" spans="4:4" x14ac:dyDescent="0.2">
      <c r="D942" s="291"/>
    </row>
    <row r="943" spans="4:4" x14ac:dyDescent="0.2">
      <c r="D943" s="291"/>
    </row>
    <row r="944" spans="4:4" x14ac:dyDescent="0.2">
      <c r="D944" s="291"/>
    </row>
    <row r="945" spans="4:4" x14ac:dyDescent="0.2">
      <c r="D945" s="291"/>
    </row>
    <row r="946" spans="4:4" x14ac:dyDescent="0.2">
      <c r="D946" s="291"/>
    </row>
    <row r="947" spans="4:4" x14ac:dyDescent="0.2">
      <c r="D947" s="291"/>
    </row>
    <row r="948" spans="4:4" x14ac:dyDescent="0.2">
      <c r="D948" s="291"/>
    </row>
    <row r="949" spans="4:4" x14ac:dyDescent="0.2">
      <c r="D949" s="291"/>
    </row>
    <row r="950" spans="4:4" x14ac:dyDescent="0.2">
      <c r="D950" s="291"/>
    </row>
    <row r="951" spans="4:4" x14ac:dyDescent="0.2">
      <c r="D951" s="291"/>
    </row>
    <row r="952" spans="4:4" x14ac:dyDescent="0.2">
      <c r="D952" s="291"/>
    </row>
    <row r="953" spans="4:4" x14ac:dyDescent="0.2">
      <c r="D953" s="291"/>
    </row>
    <row r="954" spans="4:4" x14ac:dyDescent="0.2">
      <c r="D954" s="291"/>
    </row>
    <row r="955" spans="4:4" x14ac:dyDescent="0.2">
      <c r="D955" s="291"/>
    </row>
    <row r="956" spans="4:4" x14ac:dyDescent="0.2">
      <c r="D956" s="291"/>
    </row>
    <row r="957" spans="4:4" x14ac:dyDescent="0.2">
      <c r="D957" s="291"/>
    </row>
    <row r="958" spans="4:4" x14ac:dyDescent="0.2">
      <c r="D958" s="291"/>
    </row>
    <row r="959" spans="4:4" x14ac:dyDescent="0.2">
      <c r="D959" s="291"/>
    </row>
    <row r="960" spans="4:4" x14ac:dyDescent="0.2">
      <c r="D960" s="291"/>
    </row>
    <row r="961" spans="4:4" x14ac:dyDescent="0.2">
      <c r="D961" s="291"/>
    </row>
    <row r="962" spans="4:4" x14ac:dyDescent="0.2">
      <c r="D962" s="291"/>
    </row>
    <row r="963" spans="4:4" x14ac:dyDescent="0.2">
      <c r="D963" s="291"/>
    </row>
    <row r="964" spans="4:4" x14ac:dyDescent="0.2">
      <c r="D964" s="291"/>
    </row>
    <row r="965" spans="4:4" x14ac:dyDescent="0.2">
      <c r="D965" s="291"/>
    </row>
    <row r="966" spans="4:4" x14ac:dyDescent="0.2">
      <c r="D966" s="291"/>
    </row>
    <row r="967" spans="4:4" x14ac:dyDescent="0.2">
      <c r="D967" s="291"/>
    </row>
    <row r="968" spans="4:4" x14ac:dyDescent="0.2">
      <c r="D968" s="291"/>
    </row>
    <row r="969" spans="4:4" x14ac:dyDescent="0.2">
      <c r="D969" s="291"/>
    </row>
    <row r="970" spans="4:4" x14ac:dyDescent="0.2">
      <c r="D970" s="291"/>
    </row>
    <row r="971" spans="4:4" x14ac:dyDescent="0.2">
      <c r="D971" s="291"/>
    </row>
    <row r="972" spans="4:4" x14ac:dyDescent="0.2">
      <c r="D972" s="291"/>
    </row>
    <row r="973" spans="4:4" x14ac:dyDescent="0.2">
      <c r="D973" s="291"/>
    </row>
    <row r="974" spans="4:4" x14ac:dyDescent="0.2">
      <c r="D974" s="291"/>
    </row>
    <row r="975" spans="4:4" x14ac:dyDescent="0.2">
      <c r="D975" s="291"/>
    </row>
    <row r="976" spans="4:4" x14ac:dyDescent="0.2">
      <c r="D976" s="291"/>
    </row>
    <row r="977" spans="4:4" x14ac:dyDescent="0.2">
      <c r="D977" s="291"/>
    </row>
    <row r="978" spans="4:4" x14ac:dyDescent="0.2">
      <c r="D978" s="291"/>
    </row>
    <row r="979" spans="4:4" x14ac:dyDescent="0.2">
      <c r="D979" s="291"/>
    </row>
    <row r="980" spans="4:4" x14ac:dyDescent="0.2">
      <c r="D980" s="291"/>
    </row>
    <row r="981" spans="4:4" x14ac:dyDescent="0.2">
      <c r="D981" s="291"/>
    </row>
    <row r="982" spans="4:4" x14ac:dyDescent="0.2">
      <c r="D982" s="291"/>
    </row>
    <row r="983" spans="4:4" x14ac:dyDescent="0.2">
      <c r="D983" s="291"/>
    </row>
    <row r="984" spans="4:4" x14ac:dyDescent="0.2">
      <c r="D984" s="291"/>
    </row>
    <row r="985" spans="4:4" x14ac:dyDescent="0.2">
      <c r="D985" s="291"/>
    </row>
    <row r="986" spans="4:4" x14ac:dyDescent="0.2">
      <c r="D986" s="291"/>
    </row>
    <row r="987" spans="4:4" x14ac:dyDescent="0.2">
      <c r="D987" s="291"/>
    </row>
    <row r="988" spans="4:4" x14ac:dyDescent="0.2">
      <c r="D988" s="291"/>
    </row>
    <row r="989" spans="4:4" x14ac:dyDescent="0.2">
      <c r="D989" s="291"/>
    </row>
    <row r="990" spans="4:4" x14ac:dyDescent="0.2">
      <c r="D990" s="291"/>
    </row>
    <row r="991" spans="4:4" x14ac:dyDescent="0.2">
      <c r="D991" s="291"/>
    </row>
    <row r="992" spans="4:4" x14ac:dyDescent="0.2">
      <c r="D992" s="291"/>
    </row>
    <row r="993" spans="4:4" x14ac:dyDescent="0.2">
      <c r="D993" s="291"/>
    </row>
    <row r="994" spans="4:4" x14ac:dyDescent="0.2">
      <c r="D994" s="291"/>
    </row>
    <row r="995" spans="4:4" x14ac:dyDescent="0.2">
      <c r="D995" s="291"/>
    </row>
    <row r="996" spans="4:4" x14ac:dyDescent="0.2">
      <c r="D996" s="291"/>
    </row>
    <row r="997" spans="4:4" x14ac:dyDescent="0.2">
      <c r="D997" s="291"/>
    </row>
    <row r="998" spans="4:4" x14ac:dyDescent="0.2">
      <c r="D998" s="291"/>
    </row>
    <row r="999" spans="4:4" x14ac:dyDescent="0.2">
      <c r="D999" s="291"/>
    </row>
    <row r="1000" spans="4:4" x14ac:dyDescent="0.2">
      <c r="D1000" s="291"/>
    </row>
    <row r="1001" spans="4:4" x14ac:dyDescent="0.2">
      <c r="D1001" s="291"/>
    </row>
    <row r="1002" spans="4:4" x14ac:dyDescent="0.2">
      <c r="D1002" s="291"/>
    </row>
    <row r="1003" spans="4:4" x14ac:dyDescent="0.2">
      <c r="D1003" s="291"/>
    </row>
    <row r="1004" spans="4:4" x14ac:dyDescent="0.2">
      <c r="D1004" s="291"/>
    </row>
    <row r="1005" spans="4:4" x14ac:dyDescent="0.2">
      <c r="D1005" s="291"/>
    </row>
    <row r="1006" spans="4:4" x14ac:dyDescent="0.2">
      <c r="D1006" s="291"/>
    </row>
    <row r="1007" spans="4:4" x14ac:dyDescent="0.2">
      <c r="D1007" s="291"/>
    </row>
    <row r="1008" spans="4:4" x14ac:dyDescent="0.2">
      <c r="D1008" s="291"/>
    </row>
    <row r="1009" spans="4:4" x14ac:dyDescent="0.2">
      <c r="D1009" s="291"/>
    </row>
    <row r="1010" spans="4:4" x14ac:dyDescent="0.2">
      <c r="D1010" s="291"/>
    </row>
    <row r="1011" spans="4:4" x14ac:dyDescent="0.2">
      <c r="D1011" s="291"/>
    </row>
    <row r="1012" spans="4:4" x14ac:dyDescent="0.2">
      <c r="D1012" s="291"/>
    </row>
    <row r="1013" spans="4:4" x14ac:dyDescent="0.2">
      <c r="D1013" s="291"/>
    </row>
    <row r="1014" spans="4:4" x14ac:dyDescent="0.2">
      <c r="D1014" s="291"/>
    </row>
    <row r="1015" spans="4:4" x14ac:dyDescent="0.2">
      <c r="D1015" s="291"/>
    </row>
    <row r="1016" spans="4:4" x14ac:dyDescent="0.2">
      <c r="D1016" s="291"/>
    </row>
    <row r="1017" spans="4:4" x14ac:dyDescent="0.2">
      <c r="D1017" s="291"/>
    </row>
    <row r="1018" spans="4:4" x14ac:dyDescent="0.2">
      <c r="D1018" s="291"/>
    </row>
    <row r="1019" spans="4:4" x14ac:dyDescent="0.2">
      <c r="D1019" s="291"/>
    </row>
    <row r="1020" spans="4:4" x14ac:dyDescent="0.2">
      <c r="D1020" s="291"/>
    </row>
    <row r="1021" spans="4:4" x14ac:dyDescent="0.2">
      <c r="D1021" s="291"/>
    </row>
    <row r="1022" spans="4:4" x14ac:dyDescent="0.2">
      <c r="D1022" s="291"/>
    </row>
    <row r="1023" spans="4:4" x14ac:dyDescent="0.2">
      <c r="D1023" s="291"/>
    </row>
    <row r="1024" spans="4:4" x14ac:dyDescent="0.2">
      <c r="D1024" s="291"/>
    </row>
    <row r="1025" spans="4:4" x14ac:dyDescent="0.2">
      <c r="D1025" s="291"/>
    </row>
    <row r="1026" spans="4:4" x14ac:dyDescent="0.2">
      <c r="D1026" s="291"/>
    </row>
    <row r="1027" spans="4:4" x14ac:dyDescent="0.2">
      <c r="D1027" s="291"/>
    </row>
    <row r="1028" spans="4:4" x14ac:dyDescent="0.2">
      <c r="D1028" s="291"/>
    </row>
    <row r="1029" spans="4:4" x14ac:dyDescent="0.2">
      <c r="D1029" s="291"/>
    </row>
    <row r="1030" spans="4:4" x14ac:dyDescent="0.2">
      <c r="D1030" s="291"/>
    </row>
    <row r="1031" spans="4:4" x14ac:dyDescent="0.2">
      <c r="D1031" s="291"/>
    </row>
    <row r="1032" spans="4:4" x14ac:dyDescent="0.2">
      <c r="D1032" s="291"/>
    </row>
    <row r="1033" spans="4:4" x14ac:dyDescent="0.2">
      <c r="D1033" s="291"/>
    </row>
    <row r="1034" spans="4:4" x14ac:dyDescent="0.2">
      <c r="D1034" s="291"/>
    </row>
    <row r="1035" spans="4:4" x14ac:dyDescent="0.2">
      <c r="D1035" s="291"/>
    </row>
    <row r="1036" spans="4:4" x14ac:dyDescent="0.2">
      <c r="D1036" s="291"/>
    </row>
    <row r="1037" spans="4:4" x14ac:dyDescent="0.2">
      <c r="D1037" s="291"/>
    </row>
    <row r="1038" spans="4:4" x14ac:dyDescent="0.2">
      <c r="D1038" s="291"/>
    </row>
    <row r="1039" spans="4:4" x14ac:dyDescent="0.2">
      <c r="D1039" s="291"/>
    </row>
    <row r="1040" spans="4:4" x14ac:dyDescent="0.2">
      <c r="D1040" s="291"/>
    </row>
    <row r="1041" spans="4:4" x14ac:dyDescent="0.2">
      <c r="D1041" s="291"/>
    </row>
    <row r="1042" spans="4:4" x14ac:dyDescent="0.2">
      <c r="D1042" s="291"/>
    </row>
    <row r="1043" spans="4:4" x14ac:dyDescent="0.2">
      <c r="D1043" s="291"/>
    </row>
    <row r="1044" spans="4:4" x14ac:dyDescent="0.2">
      <c r="D1044" s="291"/>
    </row>
    <row r="1045" spans="4:4" x14ac:dyDescent="0.2">
      <c r="D1045" s="291"/>
    </row>
    <row r="1046" spans="4:4" x14ac:dyDescent="0.2">
      <c r="D1046" s="291"/>
    </row>
    <row r="1047" spans="4:4" x14ac:dyDescent="0.2">
      <c r="D1047" s="291"/>
    </row>
    <row r="1048" spans="4:4" x14ac:dyDescent="0.2">
      <c r="D1048" s="291"/>
    </row>
    <row r="1049" spans="4:4" x14ac:dyDescent="0.2">
      <c r="D1049" s="291"/>
    </row>
    <row r="1050" spans="4:4" x14ac:dyDescent="0.2">
      <c r="D1050" s="291"/>
    </row>
    <row r="1051" spans="4:4" x14ac:dyDescent="0.2">
      <c r="D1051" s="291"/>
    </row>
    <row r="1052" spans="4:4" x14ac:dyDescent="0.2">
      <c r="D1052" s="291"/>
    </row>
    <row r="1053" spans="4:4" x14ac:dyDescent="0.2">
      <c r="D1053" s="291"/>
    </row>
    <row r="1054" spans="4:4" x14ac:dyDescent="0.2">
      <c r="D1054" s="291"/>
    </row>
    <row r="1055" spans="4:4" x14ac:dyDescent="0.2">
      <c r="D1055" s="291"/>
    </row>
    <row r="1056" spans="4:4" x14ac:dyDescent="0.2">
      <c r="D1056" s="291"/>
    </row>
    <row r="1057" spans="4:4" x14ac:dyDescent="0.2">
      <c r="D1057" s="291"/>
    </row>
    <row r="1058" spans="4:4" x14ac:dyDescent="0.2">
      <c r="D1058" s="291"/>
    </row>
    <row r="1059" spans="4:4" x14ac:dyDescent="0.2">
      <c r="D1059" s="291"/>
    </row>
    <row r="1060" spans="4:4" x14ac:dyDescent="0.2">
      <c r="D1060" s="291"/>
    </row>
    <row r="1061" spans="4:4" x14ac:dyDescent="0.2">
      <c r="D1061" s="291"/>
    </row>
    <row r="1062" spans="4:4" x14ac:dyDescent="0.2">
      <c r="D1062" s="291"/>
    </row>
  </sheetData>
  <mergeCells count="2">
    <mergeCell ref="B4:D4"/>
    <mergeCell ref="B20:D20"/>
  </mergeCells>
  <pageMargins left="0.75" right="0.75" top="1" bottom="1" header="0.5" footer="0.5"/>
  <pageSetup paperSize="9" scale="62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7"/>
  <sheetViews>
    <sheetView topLeftCell="A23" workbookViewId="0">
      <selection activeCell="I16" sqref="I16"/>
    </sheetView>
  </sheetViews>
  <sheetFormatPr defaultRowHeight="10.5" x14ac:dyDescent="0.2"/>
  <cols>
    <col min="1" max="1" width="2.28515625" style="290" customWidth="1"/>
    <col min="2" max="2" width="52.7109375" style="248" customWidth="1"/>
    <col min="3" max="8" width="13.7109375" style="117" customWidth="1"/>
    <col min="9" max="9" width="9.140625" style="117"/>
    <col min="10" max="10" width="12.28515625" style="117" bestFit="1" customWidth="1"/>
    <col min="11" max="16384" width="9.140625" style="117"/>
  </cols>
  <sheetData>
    <row r="1" spans="2:8" x14ac:dyDescent="0.2">
      <c r="B1" s="464" t="s">
        <v>396</v>
      </c>
    </row>
    <row r="2" spans="2:8" x14ac:dyDescent="0.2">
      <c r="B2" s="464"/>
    </row>
    <row r="3" spans="2:8" ht="15" customHeight="1" x14ac:dyDescent="0.2">
      <c r="B3" s="473" t="s">
        <v>89</v>
      </c>
      <c r="C3" s="270"/>
    </row>
    <row r="4" spans="2:8" ht="21" x14ac:dyDescent="0.2">
      <c r="B4" s="472" t="s">
        <v>395</v>
      </c>
      <c r="C4" s="363" t="s">
        <v>325</v>
      </c>
      <c r="D4" s="363" t="s">
        <v>377</v>
      </c>
      <c r="E4" s="363" t="s">
        <v>376</v>
      </c>
      <c r="F4" s="363" t="s">
        <v>375</v>
      </c>
      <c r="G4" s="363" t="s">
        <v>374</v>
      </c>
      <c r="H4" s="458" t="s">
        <v>83</v>
      </c>
    </row>
    <row r="5" spans="2:8" ht="17.100000000000001" customHeight="1" x14ac:dyDescent="0.2">
      <c r="B5" s="480" t="s">
        <v>394</v>
      </c>
      <c r="C5" s="272">
        <v>4405</v>
      </c>
      <c r="D5" s="272">
        <v>12096</v>
      </c>
      <c r="E5" s="272">
        <v>2815</v>
      </c>
      <c r="F5" s="272">
        <v>505</v>
      </c>
      <c r="G5" s="272">
        <v>0</v>
      </c>
      <c r="H5" s="479">
        <f t="shared" ref="H5:H14" si="0">SUM(C5:G5)</f>
        <v>19821</v>
      </c>
    </row>
    <row r="6" spans="2:8" ht="16.5" customHeight="1" x14ac:dyDescent="0.2">
      <c r="B6" s="477" t="s">
        <v>393</v>
      </c>
      <c r="C6" s="269">
        <v>78</v>
      </c>
      <c r="D6" s="269">
        <v>331</v>
      </c>
      <c r="E6" s="269">
        <v>616</v>
      </c>
      <c r="F6" s="269">
        <v>93</v>
      </c>
      <c r="G6" s="269">
        <v>0</v>
      </c>
      <c r="H6" s="476">
        <f t="shared" si="0"/>
        <v>1118</v>
      </c>
    </row>
    <row r="7" spans="2:8" ht="17.100000000000001" customHeight="1" x14ac:dyDescent="0.2">
      <c r="B7" s="477" t="s">
        <v>392</v>
      </c>
      <c r="C7" s="269">
        <v>74196</v>
      </c>
      <c r="D7" s="269">
        <v>360473</v>
      </c>
      <c r="E7" s="269">
        <v>692750</v>
      </c>
      <c r="F7" s="269">
        <v>1645746</v>
      </c>
      <c r="G7" s="269">
        <v>279670</v>
      </c>
      <c r="H7" s="476">
        <f t="shared" si="0"/>
        <v>3052835</v>
      </c>
    </row>
    <row r="8" spans="2:8" ht="17.100000000000001" hidden="1" customHeight="1" x14ac:dyDescent="0.2">
      <c r="B8" s="481" t="s">
        <v>391</v>
      </c>
      <c r="C8" s="269">
        <v>0</v>
      </c>
      <c r="D8" s="269">
        <v>0</v>
      </c>
      <c r="E8" s="269">
        <v>0</v>
      </c>
      <c r="F8" s="269">
        <v>0</v>
      </c>
      <c r="G8" s="269">
        <v>0</v>
      </c>
      <c r="H8" s="476">
        <f t="shared" si="0"/>
        <v>0</v>
      </c>
    </row>
    <row r="9" spans="2:8" ht="17.100000000000001" customHeight="1" x14ac:dyDescent="0.2">
      <c r="B9" s="477" t="s">
        <v>390</v>
      </c>
      <c r="C9" s="269">
        <v>14888</v>
      </c>
      <c r="D9" s="269">
        <v>-2452</v>
      </c>
      <c r="E9" s="269">
        <v>-18874</v>
      </c>
      <c r="F9" s="269">
        <v>-8278</v>
      </c>
      <c r="G9" s="269">
        <v>984</v>
      </c>
      <c r="H9" s="476">
        <f t="shared" si="0"/>
        <v>-13732</v>
      </c>
    </row>
    <row r="10" spans="2:8" ht="17.100000000000001" hidden="1" customHeight="1" x14ac:dyDescent="0.2">
      <c r="B10" s="477" t="s">
        <v>389</v>
      </c>
      <c r="C10" s="269">
        <v>0</v>
      </c>
      <c r="D10" s="269">
        <v>0</v>
      </c>
      <c r="E10" s="269">
        <v>0</v>
      </c>
      <c r="F10" s="269">
        <v>0</v>
      </c>
      <c r="G10" s="269">
        <v>0</v>
      </c>
      <c r="H10" s="476">
        <f t="shared" si="0"/>
        <v>0</v>
      </c>
    </row>
    <row r="11" spans="2:8" ht="17.100000000000001" customHeight="1" x14ac:dyDescent="0.2">
      <c r="B11" s="477" t="s">
        <v>388</v>
      </c>
      <c r="C11" s="269">
        <v>-2766</v>
      </c>
      <c r="D11" s="269">
        <v>1377</v>
      </c>
      <c r="E11" s="269">
        <v>-11212</v>
      </c>
      <c r="F11" s="269">
        <v>-141</v>
      </c>
      <c r="G11" s="269">
        <v>-2</v>
      </c>
      <c r="H11" s="476">
        <f t="shared" si="0"/>
        <v>-12744</v>
      </c>
    </row>
    <row r="12" spans="2:8" ht="17.100000000000001" hidden="1" customHeight="1" x14ac:dyDescent="0.2">
      <c r="B12" s="477" t="s">
        <v>387</v>
      </c>
      <c r="C12" s="269">
        <v>0</v>
      </c>
      <c r="D12" s="269">
        <v>0</v>
      </c>
      <c r="E12" s="269">
        <v>0</v>
      </c>
      <c r="F12" s="269">
        <v>0</v>
      </c>
      <c r="G12" s="269">
        <v>0</v>
      </c>
      <c r="H12" s="476">
        <f t="shared" si="0"/>
        <v>0</v>
      </c>
    </row>
    <row r="13" spans="2:8" ht="17.100000000000001" customHeight="1" thickBot="1" x14ac:dyDescent="0.25">
      <c r="B13" s="475" t="s">
        <v>92</v>
      </c>
      <c r="C13" s="466">
        <v>113</v>
      </c>
      <c r="D13" s="466">
        <v>2064</v>
      </c>
      <c r="E13" s="466">
        <v>3576</v>
      </c>
      <c r="F13" s="466">
        <v>381</v>
      </c>
      <c r="G13" s="466">
        <v>0</v>
      </c>
      <c r="H13" s="474">
        <f t="shared" si="0"/>
        <v>6134</v>
      </c>
    </row>
    <row r="14" spans="2:8" ht="17.100000000000001" customHeight="1" thickBot="1" x14ac:dyDescent="0.25">
      <c r="B14" s="31" t="s">
        <v>386</v>
      </c>
      <c r="C14" s="264">
        <f>SUM(C5:C13)</f>
        <v>90914</v>
      </c>
      <c r="D14" s="264">
        <f>SUM(D5:D13)</f>
        <v>373889</v>
      </c>
      <c r="E14" s="264">
        <f>SUM(E5:E13)</f>
        <v>669671</v>
      </c>
      <c r="F14" s="264">
        <f>SUM(F5:F13)</f>
        <v>1638306</v>
      </c>
      <c r="G14" s="264">
        <f>SUM(G5:G13)</f>
        <v>280652</v>
      </c>
      <c r="H14" s="263">
        <f t="shared" si="0"/>
        <v>3053432</v>
      </c>
    </row>
    <row r="16" spans="2:8" ht="17.100000000000001" customHeight="1" x14ac:dyDescent="0.2">
      <c r="B16" s="340" t="s">
        <v>89</v>
      </c>
    </row>
    <row r="17" spans="1:8" ht="21" customHeight="1" x14ac:dyDescent="0.2">
      <c r="A17" s="117"/>
      <c r="B17" s="472" t="s">
        <v>385</v>
      </c>
      <c r="C17" s="363" t="s">
        <v>325</v>
      </c>
      <c r="D17" s="363" t="s">
        <v>377</v>
      </c>
      <c r="E17" s="363" t="s">
        <v>376</v>
      </c>
      <c r="F17" s="363" t="s">
        <v>375</v>
      </c>
      <c r="G17" s="363" t="s">
        <v>374</v>
      </c>
      <c r="H17" s="458" t="s">
        <v>83</v>
      </c>
    </row>
    <row r="18" spans="1:8" ht="17.100000000000001" customHeight="1" thickBot="1" x14ac:dyDescent="0.25">
      <c r="B18" s="361" t="s">
        <v>384</v>
      </c>
      <c r="C18" s="471"/>
      <c r="D18" s="471"/>
      <c r="E18" s="471"/>
      <c r="F18" s="471"/>
      <c r="G18" s="471"/>
      <c r="H18" s="471"/>
    </row>
    <row r="19" spans="1:8" ht="17.100000000000001" customHeight="1" x14ac:dyDescent="0.2">
      <c r="B19" s="470" t="s">
        <v>383</v>
      </c>
      <c r="C19" s="469">
        <v>15078298</v>
      </c>
      <c r="D19" s="469">
        <v>4600883</v>
      </c>
      <c r="E19" s="469">
        <v>8408120</v>
      </c>
      <c r="F19" s="469">
        <v>1051490</v>
      </c>
      <c r="G19" s="469">
        <v>0</v>
      </c>
      <c r="H19" s="468">
        <f>SUM(C19:G19)</f>
        <v>29138791</v>
      </c>
    </row>
    <row r="20" spans="1:8" ht="17.100000000000001" customHeight="1" thickBot="1" x14ac:dyDescent="0.25">
      <c r="B20" s="467" t="s">
        <v>382</v>
      </c>
      <c r="C20" s="466">
        <v>15109535</v>
      </c>
      <c r="D20" s="466">
        <v>4588461</v>
      </c>
      <c r="E20" s="466">
        <v>8480786</v>
      </c>
      <c r="F20" s="466">
        <v>1034073</v>
      </c>
      <c r="G20" s="466">
        <v>0</v>
      </c>
      <c r="H20" s="465">
        <f>SUM(C20:G20)</f>
        <v>29212855</v>
      </c>
    </row>
    <row r="21" spans="1:8" x14ac:dyDescent="0.2">
      <c r="B21" s="462"/>
      <c r="C21" s="463"/>
    </row>
    <row r="22" spans="1:8" x14ac:dyDescent="0.2">
      <c r="B22" s="462"/>
      <c r="C22" s="463"/>
    </row>
    <row r="23" spans="1:8" ht="17.100000000000001" customHeight="1" x14ac:dyDescent="0.2">
      <c r="A23" s="117"/>
      <c r="B23" s="340" t="s">
        <v>88</v>
      </c>
      <c r="C23" s="270"/>
    </row>
    <row r="24" spans="1:8" ht="21" customHeight="1" x14ac:dyDescent="0.2">
      <c r="A24" s="117"/>
      <c r="B24" s="472" t="s">
        <v>395</v>
      </c>
      <c r="C24" s="363" t="s">
        <v>325</v>
      </c>
      <c r="D24" s="363" t="s">
        <v>377</v>
      </c>
      <c r="E24" s="363" t="s">
        <v>376</v>
      </c>
      <c r="F24" s="363" t="s">
        <v>375</v>
      </c>
      <c r="G24" s="363" t="s">
        <v>374</v>
      </c>
      <c r="H24" s="458" t="s">
        <v>83</v>
      </c>
    </row>
    <row r="25" spans="1:8" ht="17.100000000000001" customHeight="1" x14ac:dyDescent="0.2">
      <c r="B25" s="480" t="s">
        <v>394</v>
      </c>
      <c r="C25" s="272">
        <v>20938</v>
      </c>
      <c r="D25" s="272">
        <v>29491</v>
      </c>
      <c r="E25" s="272">
        <v>66344</v>
      </c>
      <c r="F25" s="272">
        <v>13027</v>
      </c>
      <c r="G25" s="272">
        <v>0</v>
      </c>
      <c r="H25" s="479">
        <f t="shared" ref="H25:H34" si="1">SUM(C25:G25)</f>
        <v>129800</v>
      </c>
    </row>
    <row r="26" spans="1:8" ht="17.100000000000001" customHeight="1" x14ac:dyDescent="0.2">
      <c r="B26" s="477" t="s">
        <v>393</v>
      </c>
      <c r="C26" s="269">
        <v>1605</v>
      </c>
      <c r="D26" s="269">
        <v>347</v>
      </c>
      <c r="E26" s="269">
        <v>7587</v>
      </c>
      <c r="F26" s="269">
        <v>0</v>
      </c>
      <c r="G26" s="269">
        <v>0</v>
      </c>
      <c r="H26" s="476">
        <f t="shared" si="1"/>
        <v>9539</v>
      </c>
    </row>
    <row r="27" spans="1:8" ht="17.100000000000001" customHeight="1" x14ac:dyDescent="0.2">
      <c r="B27" s="477" t="s">
        <v>392</v>
      </c>
      <c r="C27" s="269">
        <v>111390</v>
      </c>
      <c r="D27" s="269">
        <v>430978</v>
      </c>
      <c r="E27" s="269">
        <v>911220</v>
      </c>
      <c r="F27" s="269">
        <v>2676074</v>
      </c>
      <c r="G27" s="269">
        <v>549025</v>
      </c>
      <c r="H27" s="476">
        <f t="shared" si="1"/>
        <v>4678687</v>
      </c>
    </row>
    <row r="28" spans="1:8" ht="17.100000000000001" hidden="1" customHeight="1" x14ac:dyDescent="0.2">
      <c r="B28" s="478" t="s">
        <v>391</v>
      </c>
      <c r="C28" s="269">
        <v>0</v>
      </c>
      <c r="D28" s="269">
        <v>0</v>
      </c>
      <c r="E28" s="269">
        <v>0</v>
      </c>
      <c r="F28" s="269">
        <v>0</v>
      </c>
      <c r="G28" s="269">
        <v>0</v>
      </c>
      <c r="H28" s="476">
        <f t="shared" si="1"/>
        <v>0</v>
      </c>
    </row>
    <row r="29" spans="1:8" ht="17.100000000000001" customHeight="1" x14ac:dyDescent="0.2">
      <c r="B29" s="477" t="s">
        <v>390</v>
      </c>
      <c r="C29" s="269">
        <v>11028</v>
      </c>
      <c r="D29" s="269">
        <v>884</v>
      </c>
      <c r="E29" s="269">
        <v>-4969</v>
      </c>
      <c r="F29" s="269">
        <v>4757</v>
      </c>
      <c r="G29" s="269">
        <v>0</v>
      </c>
      <c r="H29" s="476">
        <f t="shared" si="1"/>
        <v>11700</v>
      </c>
    </row>
    <row r="30" spans="1:8" ht="17.100000000000001" hidden="1" customHeight="1" x14ac:dyDescent="0.2">
      <c r="B30" s="477" t="s">
        <v>389</v>
      </c>
      <c r="C30" s="269">
        <v>0</v>
      </c>
      <c r="D30" s="269">
        <v>0</v>
      </c>
      <c r="E30" s="269">
        <v>0</v>
      </c>
      <c r="F30" s="269">
        <v>0</v>
      </c>
      <c r="G30" s="269">
        <v>0</v>
      </c>
      <c r="H30" s="476">
        <f t="shared" si="1"/>
        <v>0</v>
      </c>
    </row>
    <row r="31" spans="1:8" ht="17.100000000000001" customHeight="1" x14ac:dyDescent="0.2">
      <c r="B31" s="477" t="s">
        <v>388</v>
      </c>
      <c r="C31" s="269">
        <v>2806</v>
      </c>
      <c r="D31" s="269">
        <v>-1014</v>
      </c>
      <c r="E31" s="269">
        <v>-10521</v>
      </c>
      <c r="F31" s="269">
        <v>-14553</v>
      </c>
      <c r="G31" s="269">
        <v>128</v>
      </c>
      <c r="H31" s="476">
        <f t="shared" si="1"/>
        <v>-23154</v>
      </c>
    </row>
    <row r="32" spans="1:8" ht="17.100000000000001" customHeight="1" x14ac:dyDescent="0.2">
      <c r="B32" s="477" t="s">
        <v>387</v>
      </c>
      <c r="C32" s="269">
        <v>0</v>
      </c>
      <c r="D32" s="269">
        <v>11</v>
      </c>
      <c r="E32" s="269">
        <v>0</v>
      </c>
      <c r="F32" s="269">
        <v>0</v>
      </c>
      <c r="G32" s="269">
        <v>0</v>
      </c>
      <c r="H32" s="476">
        <f t="shared" si="1"/>
        <v>11</v>
      </c>
    </row>
    <row r="33" spans="1:8" ht="17.100000000000001" customHeight="1" thickBot="1" x14ac:dyDescent="0.25">
      <c r="B33" s="475" t="s">
        <v>92</v>
      </c>
      <c r="C33" s="466">
        <v>147</v>
      </c>
      <c r="D33" s="466">
        <v>0</v>
      </c>
      <c r="E33" s="466">
        <v>5944</v>
      </c>
      <c r="F33" s="466">
        <v>0</v>
      </c>
      <c r="G33" s="466">
        <v>0</v>
      </c>
      <c r="H33" s="474">
        <f t="shared" si="1"/>
        <v>6091</v>
      </c>
    </row>
    <row r="34" spans="1:8" ht="17.100000000000001" customHeight="1" thickBot="1" x14ac:dyDescent="0.25">
      <c r="B34" s="31" t="s">
        <v>386</v>
      </c>
      <c r="C34" s="264">
        <f>SUM(C25:C33)</f>
        <v>147914</v>
      </c>
      <c r="D34" s="264">
        <f>SUM(D25:D33)</f>
        <v>460697</v>
      </c>
      <c r="E34" s="264">
        <f>SUM(E25:E33)</f>
        <v>975605</v>
      </c>
      <c r="F34" s="264">
        <f>SUM(F25:F33)</f>
        <v>2679305</v>
      </c>
      <c r="G34" s="264">
        <f>SUM(G25:G33)</f>
        <v>549153</v>
      </c>
      <c r="H34" s="263">
        <f t="shared" si="1"/>
        <v>4812674</v>
      </c>
    </row>
    <row r="35" spans="1:8" x14ac:dyDescent="0.2">
      <c r="B35" s="446"/>
      <c r="C35" s="446"/>
      <c r="D35" s="446"/>
      <c r="E35" s="446"/>
      <c r="F35" s="446"/>
      <c r="G35" s="446"/>
      <c r="H35" s="446"/>
    </row>
    <row r="36" spans="1:8" ht="17.100000000000001" customHeight="1" x14ac:dyDescent="0.2">
      <c r="B36" s="473" t="s">
        <v>88</v>
      </c>
      <c r="C36" s="446"/>
      <c r="D36" s="446"/>
      <c r="E36" s="446"/>
      <c r="F36" s="446"/>
      <c r="G36" s="446"/>
      <c r="H36" s="446"/>
    </row>
    <row r="37" spans="1:8" ht="21" x14ac:dyDescent="0.2">
      <c r="A37" s="117"/>
      <c r="B37" s="472" t="s">
        <v>385</v>
      </c>
      <c r="C37" s="363" t="s">
        <v>325</v>
      </c>
      <c r="D37" s="363" t="s">
        <v>377</v>
      </c>
      <c r="E37" s="363" t="s">
        <v>376</v>
      </c>
      <c r="F37" s="363" t="s">
        <v>375</v>
      </c>
      <c r="G37" s="363" t="s">
        <v>374</v>
      </c>
      <c r="H37" s="458" t="s">
        <v>83</v>
      </c>
    </row>
    <row r="38" spans="1:8" ht="17.100000000000001" customHeight="1" thickBot="1" x14ac:dyDescent="0.25">
      <c r="B38" s="361" t="s">
        <v>384</v>
      </c>
      <c r="C38" s="471"/>
      <c r="D38" s="471"/>
      <c r="E38" s="471"/>
      <c r="F38" s="471"/>
      <c r="G38" s="471"/>
      <c r="H38" s="471"/>
    </row>
    <row r="39" spans="1:8" ht="17.100000000000001" customHeight="1" x14ac:dyDescent="0.2">
      <c r="B39" s="470" t="s">
        <v>383</v>
      </c>
      <c r="C39" s="469">
        <v>13082812</v>
      </c>
      <c r="D39" s="469">
        <v>5126921</v>
      </c>
      <c r="E39" s="469">
        <v>3776553</v>
      </c>
      <c r="F39" s="469">
        <v>416470</v>
      </c>
      <c r="G39" s="469">
        <v>0</v>
      </c>
      <c r="H39" s="468">
        <f>SUM(C39:G39)</f>
        <v>22402756</v>
      </c>
    </row>
    <row r="40" spans="1:8" ht="17.100000000000001" customHeight="1" thickBot="1" x14ac:dyDescent="0.25">
      <c r="B40" s="467" t="s">
        <v>382</v>
      </c>
      <c r="C40" s="466">
        <v>13094178</v>
      </c>
      <c r="D40" s="466">
        <v>5133165</v>
      </c>
      <c r="E40" s="466">
        <v>3769438</v>
      </c>
      <c r="F40" s="466">
        <v>412353</v>
      </c>
      <c r="G40" s="466">
        <v>0</v>
      </c>
      <c r="H40" s="465">
        <f>SUM(C40:G40)</f>
        <v>22409134</v>
      </c>
    </row>
    <row r="41" spans="1:8" x14ac:dyDescent="0.2">
      <c r="A41" s="117"/>
      <c r="B41" s="117"/>
    </row>
    <row r="42" spans="1:8" x14ac:dyDescent="0.2">
      <c r="A42" s="117"/>
      <c r="B42" s="117"/>
    </row>
    <row r="43" spans="1:8" x14ac:dyDescent="0.2">
      <c r="A43" s="117"/>
      <c r="B43" s="117"/>
    </row>
    <row r="44" spans="1:8" x14ac:dyDescent="0.2">
      <c r="A44" s="117"/>
      <c r="B44" s="117"/>
    </row>
    <row r="45" spans="1:8" x14ac:dyDescent="0.2">
      <c r="A45" s="117"/>
      <c r="B45" s="117"/>
    </row>
    <row r="46" spans="1:8" x14ac:dyDescent="0.2">
      <c r="A46" s="117"/>
      <c r="B46" s="117"/>
    </row>
    <row r="47" spans="1:8" x14ac:dyDescent="0.2">
      <c r="A47" s="117"/>
      <c r="B47" s="117"/>
    </row>
    <row r="48" spans="1:8" x14ac:dyDescent="0.2">
      <c r="A48" s="117"/>
      <c r="B48" s="117"/>
    </row>
    <row r="49" spans="1:2" x14ac:dyDescent="0.2">
      <c r="A49" s="117"/>
      <c r="B49" s="117"/>
    </row>
    <row r="50" spans="1:2" x14ac:dyDescent="0.2">
      <c r="A50" s="117"/>
      <c r="B50" s="117"/>
    </row>
    <row r="51" spans="1:2" x14ac:dyDescent="0.2">
      <c r="A51" s="117"/>
      <c r="B51" s="117"/>
    </row>
    <row r="52" spans="1:2" x14ac:dyDescent="0.2">
      <c r="A52" s="117"/>
      <c r="B52" s="117"/>
    </row>
    <row r="53" spans="1:2" x14ac:dyDescent="0.2">
      <c r="A53" s="117"/>
      <c r="B53" s="117"/>
    </row>
    <row r="54" spans="1:2" x14ac:dyDescent="0.2">
      <c r="A54" s="117"/>
      <c r="B54" s="117"/>
    </row>
    <row r="55" spans="1:2" x14ac:dyDescent="0.2">
      <c r="A55" s="117"/>
      <c r="B55" s="117"/>
    </row>
    <row r="56" spans="1:2" x14ac:dyDescent="0.2">
      <c r="A56" s="117"/>
      <c r="B56" s="117"/>
    </row>
    <row r="57" spans="1:2" x14ac:dyDescent="0.2">
      <c r="A57" s="117"/>
      <c r="B57" s="117"/>
    </row>
    <row r="58" spans="1:2" x14ac:dyDescent="0.2">
      <c r="A58" s="117"/>
      <c r="B58" s="117"/>
    </row>
    <row r="59" spans="1:2" x14ac:dyDescent="0.2">
      <c r="A59" s="117"/>
      <c r="B59" s="117"/>
    </row>
    <row r="60" spans="1:2" x14ac:dyDescent="0.2">
      <c r="A60" s="117"/>
      <c r="B60" s="117"/>
    </row>
    <row r="61" spans="1:2" x14ac:dyDescent="0.2">
      <c r="A61" s="117"/>
      <c r="B61" s="117"/>
    </row>
    <row r="62" spans="1:2" x14ac:dyDescent="0.2">
      <c r="A62" s="117"/>
      <c r="B62" s="117"/>
    </row>
    <row r="63" spans="1:2" x14ac:dyDescent="0.2">
      <c r="A63" s="117"/>
      <c r="B63" s="117"/>
    </row>
    <row r="64" spans="1:2" x14ac:dyDescent="0.2">
      <c r="A64" s="117"/>
      <c r="B64" s="117"/>
    </row>
    <row r="65" spans="1:2" x14ac:dyDescent="0.2">
      <c r="A65" s="117"/>
      <c r="B65" s="117"/>
    </row>
    <row r="66" spans="1:2" x14ac:dyDescent="0.2">
      <c r="A66" s="117"/>
      <c r="B66" s="117"/>
    </row>
    <row r="67" spans="1:2" x14ac:dyDescent="0.2">
      <c r="A67" s="117"/>
      <c r="B67" s="117"/>
    </row>
  </sheetData>
  <printOptions horizontalCentered="1"/>
  <pageMargins left="0.39370078740157483" right="0.39370078740157483" top="0.98425196850393704" bottom="0.98425196850393704" header="0.51181102362204722" footer="0.51181102362204722"/>
  <pageSetup paperSize="9" scale="83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D8"/>
  <sheetViews>
    <sheetView workbookViewId="0">
      <selection activeCell="I16" sqref="I16"/>
    </sheetView>
  </sheetViews>
  <sheetFormatPr defaultRowHeight="12.75" x14ac:dyDescent="0.2"/>
  <cols>
    <col min="1" max="1" width="9.140625" style="1"/>
    <col min="2" max="2" width="41.85546875" style="90" bestFit="1" customWidth="1"/>
    <col min="3" max="4" width="25.7109375" style="90" customWidth="1"/>
    <col min="5" max="16384" width="9.140625" style="1"/>
  </cols>
  <sheetData>
    <row r="3" spans="2:4" ht="35.1" customHeight="1" thickBot="1" x14ac:dyDescent="0.25">
      <c r="B3" s="490" t="s">
        <v>402</v>
      </c>
      <c r="C3" s="489" t="s">
        <v>401</v>
      </c>
      <c r="D3" s="488" t="s">
        <v>400</v>
      </c>
    </row>
    <row r="4" spans="2:4" ht="20.100000000000001" customHeight="1" thickTop="1" thickBot="1" x14ac:dyDescent="0.25">
      <c r="B4" s="487" t="s">
        <v>399</v>
      </c>
      <c r="C4" s="486">
        <v>0.55000000000000004</v>
      </c>
      <c r="D4" s="485">
        <v>1.4E-2</v>
      </c>
    </row>
    <row r="5" spans="2:4" ht="20.100000000000001" customHeight="1" thickBot="1" x14ac:dyDescent="0.25">
      <c r="B5" s="484" t="s">
        <v>398</v>
      </c>
      <c r="C5" s="483">
        <v>0.33</v>
      </c>
      <c r="D5" s="482">
        <v>8.9999999999999993E-3</v>
      </c>
    </row>
    <row r="6" spans="2:4" ht="20.100000000000001" customHeight="1" thickBot="1" x14ac:dyDescent="0.25">
      <c r="B6" s="484" t="s">
        <v>397</v>
      </c>
      <c r="C6" s="483">
        <v>0.11</v>
      </c>
      <c r="D6" s="482">
        <v>3.0000000000000001E-3</v>
      </c>
    </row>
    <row r="7" spans="2:4" ht="20.100000000000001" customHeight="1" thickBot="1" x14ac:dyDescent="0.25">
      <c r="B7" s="484" t="s">
        <v>92</v>
      </c>
      <c r="C7" s="483">
        <v>0.01</v>
      </c>
      <c r="D7" s="482">
        <v>0</v>
      </c>
    </row>
    <row r="8" spans="2:4" ht="20.100000000000001" customHeight="1" thickBot="1" x14ac:dyDescent="0.25">
      <c r="B8" s="484" t="s">
        <v>83</v>
      </c>
      <c r="C8" s="483">
        <v>1</v>
      </c>
      <c r="D8" s="482">
        <v>2.5999999999999999E-2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5"/>
  <sheetViews>
    <sheetView zoomScale="110" zoomScaleNormal="110" workbookViewId="0">
      <selection activeCell="B31" sqref="B31"/>
    </sheetView>
  </sheetViews>
  <sheetFormatPr defaultRowHeight="10.5" x14ac:dyDescent="0.15"/>
  <cols>
    <col min="1" max="1" width="15" style="290" customWidth="1"/>
    <col min="2" max="2" width="43" style="491" customWidth="1"/>
    <col min="3" max="6" width="15.7109375" style="22" customWidth="1"/>
    <col min="7" max="7" width="9.140625" style="21"/>
    <col min="8" max="8" width="14.28515625" style="21" customWidth="1"/>
    <col min="9" max="9" width="12.85546875" style="21" bestFit="1" customWidth="1"/>
    <col min="10" max="10" width="16.42578125" style="21" bestFit="1" customWidth="1"/>
    <col min="11" max="16384" width="9.140625" style="21"/>
  </cols>
  <sheetData>
    <row r="2" spans="1:13" ht="15" customHeight="1" thickBot="1" x14ac:dyDescent="0.2">
      <c r="B2" s="365"/>
      <c r="C2" s="766" t="s">
        <v>89</v>
      </c>
      <c r="D2" s="767"/>
      <c r="E2" s="768" t="s">
        <v>88</v>
      </c>
      <c r="F2" s="769"/>
    </row>
    <row r="3" spans="1:13" ht="24.95" customHeight="1" x14ac:dyDescent="0.15">
      <c r="B3" s="536"/>
      <c r="C3" s="535" t="s">
        <v>417</v>
      </c>
      <c r="D3" s="535" t="s">
        <v>416</v>
      </c>
      <c r="E3" s="535" t="s">
        <v>417</v>
      </c>
      <c r="F3" s="534" t="s">
        <v>416</v>
      </c>
      <c r="G3" s="491"/>
    </row>
    <row r="4" spans="1:13" ht="15" customHeight="1" thickBot="1" x14ac:dyDescent="0.2">
      <c r="B4" s="340" t="s">
        <v>415</v>
      </c>
      <c r="C4" s="532"/>
      <c r="D4" s="533"/>
      <c r="E4" s="532"/>
      <c r="F4" s="532"/>
    </row>
    <row r="5" spans="1:13" ht="15" customHeight="1" thickBot="1" x14ac:dyDescent="0.2">
      <c r="B5" s="531" t="s">
        <v>152</v>
      </c>
      <c r="C5" s="530">
        <v>1897334</v>
      </c>
      <c r="D5" s="530">
        <v>1895673</v>
      </c>
      <c r="E5" s="529">
        <v>3751415</v>
      </c>
      <c r="F5" s="528">
        <v>3748671</v>
      </c>
      <c r="H5" s="495"/>
      <c r="I5" s="525"/>
      <c r="K5" s="500"/>
      <c r="L5" s="500"/>
    </row>
    <row r="6" spans="1:13" ht="15" customHeight="1" thickBot="1" x14ac:dyDescent="0.2">
      <c r="B6" s="499" t="s">
        <v>318</v>
      </c>
      <c r="C6" s="527">
        <v>78433546</v>
      </c>
      <c r="D6" s="497">
        <v>78962650</v>
      </c>
      <c r="E6" s="497">
        <v>74582350</v>
      </c>
      <c r="F6" s="526">
        <v>75070826</v>
      </c>
      <c r="H6" s="495"/>
      <c r="I6" s="525"/>
      <c r="J6" s="509"/>
      <c r="K6" s="509"/>
      <c r="L6" s="500"/>
      <c r="M6" s="503"/>
    </row>
    <row r="7" spans="1:13" s="503" customFormat="1" ht="15" customHeight="1" thickBot="1" x14ac:dyDescent="0.2">
      <c r="A7" s="508"/>
      <c r="B7" s="499" t="s">
        <v>414</v>
      </c>
      <c r="C7" s="498">
        <f>SUM(C8:C9)</f>
        <v>44726181</v>
      </c>
      <c r="D7" s="498">
        <f>SUM(D8:D9)</f>
        <v>45635346</v>
      </c>
      <c r="E7" s="498">
        <f>SUM(E8:E9)</f>
        <v>40080064</v>
      </c>
      <c r="F7" s="496">
        <f>SUM(F8:F9)</f>
        <v>40874882</v>
      </c>
      <c r="H7" s="495"/>
      <c r="J7" s="500"/>
      <c r="K7" s="500"/>
      <c r="L7" s="500"/>
      <c r="M7" s="21"/>
    </row>
    <row r="8" spans="1:13" ht="15" customHeight="1" x14ac:dyDescent="0.15">
      <c r="B8" s="523" t="s">
        <v>410</v>
      </c>
      <c r="C8" s="522">
        <v>5214087</v>
      </c>
      <c r="D8" s="522">
        <v>5283808</v>
      </c>
      <c r="E8" s="521">
        <v>4848799</v>
      </c>
      <c r="F8" s="520">
        <v>4927627</v>
      </c>
      <c r="H8" s="495"/>
      <c r="J8" s="500"/>
      <c r="K8" s="500"/>
      <c r="L8" s="500"/>
    </row>
    <row r="9" spans="1:13" ht="15" customHeight="1" x14ac:dyDescent="0.15">
      <c r="B9" s="517" t="s">
        <v>413</v>
      </c>
      <c r="C9" s="516">
        <v>39512094</v>
      </c>
      <c r="D9" s="516">
        <v>40351538</v>
      </c>
      <c r="E9" s="515">
        <v>35231265</v>
      </c>
      <c r="F9" s="514">
        <v>35947255</v>
      </c>
      <c r="H9" s="495"/>
      <c r="J9" s="500"/>
      <c r="K9" s="500"/>
      <c r="L9" s="500"/>
    </row>
    <row r="10" spans="1:13" ht="15" customHeight="1" thickBot="1" x14ac:dyDescent="0.2">
      <c r="B10" s="524" t="s">
        <v>412</v>
      </c>
      <c r="C10" s="512">
        <v>33692879</v>
      </c>
      <c r="D10" s="512">
        <v>34412912</v>
      </c>
      <c r="E10" s="511">
        <v>29969161</v>
      </c>
      <c r="F10" s="510">
        <v>30553308</v>
      </c>
      <c r="H10" s="495"/>
      <c r="J10" s="509"/>
      <c r="L10" s="500"/>
      <c r="M10" s="503"/>
    </row>
    <row r="11" spans="1:13" s="503" customFormat="1" ht="15" customHeight="1" thickBot="1" x14ac:dyDescent="0.2">
      <c r="A11" s="508"/>
      <c r="B11" s="499" t="s">
        <v>411</v>
      </c>
      <c r="C11" s="498">
        <f>SUM(C12:C13,C16:C17)</f>
        <v>32004393</v>
      </c>
      <c r="D11" s="498">
        <f>SUM(D12:D13,D16:D17)</f>
        <v>31635612</v>
      </c>
      <c r="E11" s="498">
        <f>SUM(E12:E13,E16:E17)</f>
        <v>31531987</v>
      </c>
      <c r="F11" s="496">
        <f>SUM(F12:F13,F16:F17)</f>
        <v>31236748</v>
      </c>
      <c r="H11" s="495"/>
      <c r="J11" s="500"/>
      <c r="K11" s="509"/>
      <c r="L11" s="500"/>
      <c r="M11" s="21"/>
    </row>
    <row r="12" spans="1:13" ht="15" customHeight="1" x14ac:dyDescent="0.15">
      <c r="B12" s="523" t="s">
        <v>410</v>
      </c>
      <c r="C12" s="522">
        <v>3771327</v>
      </c>
      <c r="D12" s="522">
        <v>3737886</v>
      </c>
      <c r="E12" s="521">
        <v>3460379</v>
      </c>
      <c r="F12" s="520">
        <v>3435981</v>
      </c>
      <c r="H12" s="495"/>
      <c r="J12" s="500"/>
      <c r="L12" s="500"/>
    </row>
    <row r="13" spans="1:13" ht="15" customHeight="1" x14ac:dyDescent="0.15">
      <c r="B13" s="517" t="s">
        <v>409</v>
      </c>
      <c r="C13" s="519">
        <f>SUM(C14:C15)</f>
        <v>25788441</v>
      </c>
      <c r="D13" s="515">
        <f>SUM(D14:D15)</f>
        <v>25453099</v>
      </c>
      <c r="E13" s="515">
        <f>SUM(E14:E15)</f>
        <v>22915949</v>
      </c>
      <c r="F13" s="514">
        <f>SUM(F14:F15)</f>
        <v>22645108</v>
      </c>
      <c r="H13" s="495"/>
      <c r="J13" s="500"/>
      <c r="K13" s="500"/>
      <c r="L13" s="500"/>
    </row>
    <row r="14" spans="1:13" ht="15" customHeight="1" x14ac:dyDescent="0.15">
      <c r="B14" s="518" t="s">
        <v>408</v>
      </c>
      <c r="C14" s="516">
        <v>5667803</v>
      </c>
      <c r="D14" s="516">
        <v>5591521</v>
      </c>
      <c r="E14" s="515">
        <v>5557635</v>
      </c>
      <c r="F14" s="514">
        <v>5516855</v>
      </c>
      <c r="H14" s="495"/>
      <c r="J14" s="500"/>
      <c r="K14" s="500"/>
      <c r="L14" s="500"/>
    </row>
    <row r="15" spans="1:13" ht="15" customHeight="1" x14ac:dyDescent="0.15">
      <c r="B15" s="518" t="s">
        <v>407</v>
      </c>
      <c r="C15" s="516">
        <v>20120638</v>
      </c>
      <c r="D15" s="516">
        <v>19861578</v>
      </c>
      <c r="E15" s="515">
        <v>17358314</v>
      </c>
      <c r="F15" s="514">
        <v>17128253</v>
      </c>
      <c r="H15" s="495"/>
      <c r="J15" s="500"/>
      <c r="K15" s="500"/>
      <c r="L15" s="500"/>
    </row>
    <row r="16" spans="1:13" ht="15" customHeight="1" x14ac:dyDescent="0.15">
      <c r="B16" s="517" t="s">
        <v>406</v>
      </c>
      <c r="C16" s="516">
        <v>1031029</v>
      </c>
      <c r="D16" s="516">
        <v>1031029</v>
      </c>
      <c r="E16" s="515">
        <v>3838553</v>
      </c>
      <c r="F16" s="514">
        <v>3838553</v>
      </c>
      <c r="H16" s="495"/>
      <c r="J16" s="500"/>
      <c r="K16" s="500"/>
      <c r="L16" s="500"/>
    </row>
    <row r="17" spans="1:13" ht="15" customHeight="1" thickBot="1" x14ac:dyDescent="0.2">
      <c r="B17" s="513" t="s">
        <v>405</v>
      </c>
      <c r="C17" s="512">
        <v>1413596</v>
      </c>
      <c r="D17" s="512">
        <v>1413598</v>
      </c>
      <c r="E17" s="511">
        <v>1317106</v>
      </c>
      <c r="F17" s="510">
        <v>1317106</v>
      </c>
      <c r="H17" s="495"/>
      <c r="J17" s="509"/>
      <c r="K17" s="500"/>
      <c r="L17" s="500"/>
      <c r="M17" s="503"/>
    </row>
    <row r="18" spans="1:13" s="503" customFormat="1" ht="15" customHeight="1" thickBot="1" x14ac:dyDescent="0.2">
      <c r="A18" s="508"/>
      <c r="B18" s="499" t="s">
        <v>143</v>
      </c>
      <c r="C18" s="498">
        <v>1519617</v>
      </c>
      <c r="D18" s="498">
        <v>1508337</v>
      </c>
      <c r="E18" s="497">
        <v>1923026</v>
      </c>
      <c r="F18" s="496">
        <v>1911923</v>
      </c>
      <c r="H18" s="495"/>
      <c r="J18" s="509"/>
      <c r="K18" s="509"/>
      <c r="L18" s="500"/>
    </row>
    <row r="19" spans="1:13" s="503" customFormat="1" ht="15" customHeight="1" thickBot="1" x14ac:dyDescent="0.2">
      <c r="A19" s="508"/>
      <c r="B19" s="507" t="s">
        <v>404</v>
      </c>
      <c r="C19" s="506">
        <v>183355</v>
      </c>
      <c r="D19" s="506">
        <v>183355</v>
      </c>
      <c r="E19" s="505">
        <v>1047273</v>
      </c>
      <c r="F19" s="504">
        <v>1047273</v>
      </c>
      <c r="H19" s="495"/>
      <c r="J19" s="500"/>
      <c r="K19" s="500"/>
      <c r="L19" s="500"/>
      <c r="M19" s="21"/>
    </row>
    <row r="20" spans="1:13" ht="15" customHeight="1" thickBot="1" x14ac:dyDescent="0.2">
      <c r="B20" s="361" t="s">
        <v>403</v>
      </c>
      <c r="C20" s="502"/>
      <c r="D20" s="502"/>
      <c r="E20" s="501"/>
      <c r="F20" s="501"/>
      <c r="H20" s="495"/>
      <c r="J20" s="500"/>
      <c r="K20" s="500"/>
      <c r="L20" s="500"/>
    </row>
    <row r="21" spans="1:13" ht="15" customHeight="1" thickBot="1" x14ac:dyDescent="0.2">
      <c r="B21" s="499" t="s">
        <v>292</v>
      </c>
      <c r="C21" s="498">
        <v>12019331</v>
      </c>
      <c r="D21" s="498">
        <v>11813534</v>
      </c>
      <c r="E21" s="497">
        <v>13383829</v>
      </c>
      <c r="F21" s="496">
        <v>13508323</v>
      </c>
      <c r="H21" s="495"/>
      <c r="L21" s="500"/>
    </row>
    <row r="22" spans="1:13" ht="15" customHeight="1" thickBot="1" x14ac:dyDescent="0.2">
      <c r="B22" s="499" t="s">
        <v>290</v>
      </c>
      <c r="C22" s="498">
        <v>81140866</v>
      </c>
      <c r="D22" s="498">
        <v>81266808</v>
      </c>
      <c r="E22" s="497">
        <v>74422479</v>
      </c>
      <c r="F22" s="496">
        <v>72501565</v>
      </c>
      <c r="H22" s="495"/>
    </row>
    <row r="23" spans="1:13" ht="15" customHeight="1" thickBot="1" x14ac:dyDescent="0.2">
      <c r="B23" s="499" t="s">
        <v>289</v>
      </c>
      <c r="C23" s="498">
        <v>8946195</v>
      </c>
      <c r="D23" s="498">
        <v>8890686</v>
      </c>
      <c r="E23" s="497">
        <v>10341742</v>
      </c>
      <c r="F23" s="496">
        <v>10425444</v>
      </c>
      <c r="H23" s="495"/>
    </row>
    <row r="24" spans="1:13" ht="15" customHeight="1" thickBot="1" x14ac:dyDescent="0.2">
      <c r="B24" s="499" t="s">
        <v>284</v>
      </c>
      <c r="C24" s="498">
        <v>3827315</v>
      </c>
      <c r="D24" s="498">
        <v>3919644</v>
      </c>
      <c r="E24" s="497">
        <v>4127724</v>
      </c>
      <c r="F24" s="496">
        <v>4105811</v>
      </c>
      <c r="H24" s="495"/>
    </row>
    <row r="25" spans="1:13" s="22" customFormat="1" x14ac:dyDescent="0.15">
      <c r="A25" s="299"/>
      <c r="B25" s="494"/>
      <c r="C25" s="493"/>
      <c r="D25" s="492"/>
      <c r="E25" s="493"/>
      <c r="F25" s="492"/>
    </row>
  </sheetData>
  <mergeCells count="2">
    <mergeCell ref="C2:D2"/>
    <mergeCell ref="E2:F2"/>
  </mergeCells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2"/>
  <sheetViews>
    <sheetView topLeftCell="A13" zoomScale="90" zoomScaleNormal="90" workbookViewId="0">
      <selection activeCell="D11" sqref="D11"/>
    </sheetView>
  </sheetViews>
  <sheetFormatPr defaultRowHeight="10.5" x14ac:dyDescent="0.15"/>
  <cols>
    <col min="1" max="1" width="9.140625" style="284"/>
    <col min="2" max="2" width="56.42578125" style="284" customWidth="1"/>
    <col min="3" max="6" width="18.140625" style="284" customWidth="1"/>
    <col min="7" max="7" width="12.5703125" style="284" customWidth="1"/>
    <col min="8" max="12" width="19.140625" style="284" customWidth="1"/>
    <col min="13" max="16384" width="9.140625" style="284"/>
  </cols>
  <sheetData>
    <row r="1" spans="2:8" ht="11.25" thickBot="1" x14ac:dyDescent="0.2">
      <c r="C1" s="577"/>
      <c r="D1" s="577"/>
      <c r="E1" s="577"/>
      <c r="F1" s="577"/>
      <c r="G1" s="577"/>
      <c r="H1" s="577"/>
    </row>
    <row r="2" spans="2:8" ht="15" customHeight="1" thickBot="1" x14ac:dyDescent="0.2">
      <c r="B2" s="770" t="s">
        <v>89</v>
      </c>
      <c r="C2" s="772" t="s">
        <v>429</v>
      </c>
      <c r="D2" s="579" t="s">
        <v>428</v>
      </c>
      <c r="E2" s="579" t="s">
        <v>427</v>
      </c>
      <c r="F2" s="578" t="s">
        <v>426</v>
      </c>
      <c r="G2" s="577"/>
      <c r="H2" s="577"/>
    </row>
    <row r="3" spans="2:8" ht="39.950000000000003" customHeight="1" x14ac:dyDescent="0.15">
      <c r="B3" s="771"/>
      <c r="C3" s="773"/>
      <c r="D3" s="576" t="s">
        <v>425</v>
      </c>
      <c r="E3" s="576" t="s">
        <v>424</v>
      </c>
      <c r="F3" s="575" t="s">
        <v>423</v>
      </c>
      <c r="G3" s="552"/>
      <c r="H3" s="552"/>
    </row>
    <row r="4" spans="2:8" ht="17.100000000000001" customHeight="1" thickBot="1" x14ac:dyDescent="0.2">
      <c r="B4" s="574" t="s">
        <v>422</v>
      </c>
      <c r="C4" s="573"/>
      <c r="D4" s="572"/>
      <c r="E4" s="572"/>
      <c r="F4" s="571"/>
      <c r="G4" s="552"/>
      <c r="H4" s="552"/>
    </row>
    <row r="5" spans="2:8" ht="17.100000000000001" customHeight="1" thickBot="1" x14ac:dyDescent="0.2">
      <c r="B5" s="570" t="s">
        <v>421</v>
      </c>
      <c r="C5" s="569"/>
      <c r="D5" s="568"/>
      <c r="E5" s="568"/>
      <c r="F5" s="567"/>
      <c r="G5" s="552"/>
      <c r="H5" s="552"/>
    </row>
    <row r="6" spans="2:8" ht="17.100000000000001" customHeight="1" x14ac:dyDescent="0.15">
      <c r="B6" s="566" t="s">
        <v>152</v>
      </c>
      <c r="C6" s="555">
        <v>1895673</v>
      </c>
      <c r="D6" s="555">
        <v>0</v>
      </c>
      <c r="E6" s="555">
        <v>0</v>
      </c>
      <c r="F6" s="565">
        <v>1895673</v>
      </c>
      <c r="G6" s="562"/>
    </row>
    <row r="7" spans="2:8" ht="17.100000000000001" customHeight="1" thickBot="1" x14ac:dyDescent="0.2">
      <c r="B7" s="564" t="s">
        <v>318</v>
      </c>
      <c r="C7" s="547">
        <v>78962650</v>
      </c>
      <c r="D7" s="547">
        <v>0</v>
      </c>
      <c r="E7" s="547">
        <v>0</v>
      </c>
      <c r="F7" s="563">
        <v>78962650</v>
      </c>
      <c r="G7" s="562"/>
    </row>
    <row r="8" spans="2:8" ht="9.9499999999999993" customHeight="1" thickBot="1" x14ac:dyDescent="0.2">
      <c r="B8" s="561"/>
      <c r="C8" s="560"/>
      <c r="D8" s="560"/>
      <c r="E8" s="560"/>
      <c r="F8" s="560"/>
      <c r="G8" s="559"/>
    </row>
    <row r="9" spans="2:8" ht="17.100000000000001" customHeight="1" thickBot="1" x14ac:dyDescent="0.2">
      <c r="B9" s="558" t="s">
        <v>420</v>
      </c>
      <c r="C9" s="557"/>
      <c r="D9" s="557"/>
      <c r="E9" s="557"/>
      <c r="F9" s="557"/>
      <c r="G9" s="538"/>
      <c r="H9" s="537"/>
    </row>
    <row r="10" spans="2:8" ht="17.100000000000001" customHeight="1" x14ac:dyDescent="0.15">
      <c r="B10" s="556" t="s">
        <v>292</v>
      </c>
      <c r="C10" s="555">
        <v>11813534</v>
      </c>
      <c r="D10" s="555">
        <v>0</v>
      </c>
      <c r="E10" s="555">
        <v>9143977</v>
      </c>
      <c r="F10" s="554">
        <v>2669557</v>
      </c>
      <c r="G10" s="553"/>
      <c r="H10" s="552"/>
    </row>
    <row r="11" spans="2:8" ht="17.100000000000001" customHeight="1" x14ac:dyDescent="0.15">
      <c r="B11" s="551" t="s">
        <v>290</v>
      </c>
      <c r="C11" s="550">
        <v>81266808</v>
      </c>
      <c r="D11" s="550">
        <v>0</v>
      </c>
      <c r="E11" s="550">
        <v>1631894</v>
      </c>
      <c r="F11" s="549">
        <v>79634914</v>
      </c>
      <c r="G11" s="545"/>
      <c r="H11" s="537"/>
    </row>
    <row r="12" spans="2:8" ht="17.100000000000001" customHeight="1" x14ac:dyDescent="0.15">
      <c r="B12" s="551" t="s">
        <v>289</v>
      </c>
      <c r="C12" s="550">
        <v>8890686</v>
      </c>
      <c r="D12" s="550">
        <v>5144935</v>
      </c>
      <c r="E12" s="550">
        <v>0</v>
      </c>
      <c r="F12" s="549">
        <v>3745751</v>
      </c>
      <c r="G12" s="545"/>
      <c r="H12" s="537"/>
    </row>
    <row r="13" spans="2:8" ht="17.100000000000001" customHeight="1" thickBot="1" x14ac:dyDescent="0.2">
      <c r="B13" s="548" t="s">
        <v>284</v>
      </c>
      <c r="C13" s="547">
        <v>3919644</v>
      </c>
      <c r="D13" s="547">
        <v>0</v>
      </c>
      <c r="E13" s="547">
        <v>3919644</v>
      </c>
      <c r="F13" s="546">
        <v>0</v>
      </c>
      <c r="G13" s="545"/>
      <c r="H13" s="537"/>
    </row>
    <row r="14" spans="2:8" ht="9.9499999999999993" customHeight="1" thickBot="1" x14ac:dyDescent="0.2">
      <c r="B14" s="544"/>
      <c r="C14" s="283"/>
      <c r="D14" s="283"/>
      <c r="E14" s="283"/>
      <c r="F14" s="283"/>
      <c r="G14" s="538"/>
      <c r="H14" s="537"/>
    </row>
    <row r="15" spans="2:8" ht="17.100000000000001" customHeight="1" thickBot="1" x14ac:dyDescent="0.2">
      <c r="B15" s="543" t="s">
        <v>419</v>
      </c>
      <c r="C15" s="221">
        <v>80858323</v>
      </c>
      <c r="D15" s="542">
        <v>0</v>
      </c>
      <c r="E15" s="542">
        <v>0</v>
      </c>
      <c r="F15" s="220">
        <v>80858323</v>
      </c>
      <c r="G15" s="538"/>
      <c r="H15" s="537"/>
    </row>
    <row r="16" spans="2:8" ht="17.100000000000001" customHeight="1" thickBot="1" x14ac:dyDescent="0.2">
      <c r="B16" s="541" t="s">
        <v>418</v>
      </c>
      <c r="C16" s="540">
        <v>105890672</v>
      </c>
      <c r="D16" s="540">
        <v>5144935</v>
      </c>
      <c r="E16" s="540">
        <v>14695515</v>
      </c>
      <c r="F16" s="539">
        <v>86050222</v>
      </c>
      <c r="G16" s="538"/>
      <c r="H16" s="537"/>
    </row>
    <row r="17" spans="2:8" ht="11.25" thickBot="1" x14ac:dyDescent="0.2">
      <c r="C17" s="577"/>
      <c r="D17" s="577"/>
      <c r="E17" s="577"/>
      <c r="F17" s="577"/>
      <c r="G17" s="577"/>
      <c r="H17" s="577"/>
    </row>
    <row r="18" spans="2:8" ht="15" customHeight="1" thickBot="1" x14ac:dyDescent="0.2">
      <c r="B18" s="770" t="s">
        <v>88</v>
      </c>
      <c r="C18" s="772" t="s">
        <v>429</v>
      </c>
      <c r="D18" s="579" t="s">
        <v>428</v>
      </c>
      <c r="E18" s="579" t="s">
        <v>427</v>
      </c>
      <c r="F18" s="578" t="s">
        <v>426</v>
      </c>
      <c r="G18" s="577"/>
      <c r="H18" s="577"/>
    </row>
    <row r="19" spans="2:8" ht="39.950000000000003" customHeight="1" x14ac:dyDescent="0.15">
      <c r="B19" s="771"/>
      <c r="C19" s="773"/>
      <c r="D19" s="576" t="s">
        <v>425</v>
      </c>
      <c r="E19" s="576" t="s">
        <v>424</v>
      </c>
      <c r="F19" s="575" t="s">
        <v>423</v>
      </c>
      <c r="G19" s="552"/>
      <c r="H19" s="552"/>
    </row>
    <row r="20" spans="2:8" ht="17.100000000000001" customHeight="1" thickBot="1" x14ac:dyDescent="0.2">
      <c r="B20" s="574" t="s">
        <v>422</v>
      </c>
      <c r="C20" s="573"/>
      <c r="D20" s="572"/>
      <c r="E20" s="572"/>
      <c r="F20" s="571"/>
      <c r="G20" s="552"/>
      <c r="H20" s="552"/>
    </row>
    <row r="21" spans="2:8" ht="17.100000000000001" customHeight="1" thickBot="1" x14ac:dyDescent="0.2">
      <c r="B21" s="570" t="s">
        <v>421</v>
      </c>
      <c r="C21" s="569"/>
      <c r="D21" s="568"/>
      <c r="E21" s="568"/>
      <c r="F21" s="567"/>
      <c r="G21" s="552"/>
      <c r="H21" s="552"/>
    </row>
    <row r="22" spans="2:8" ht="17.100000000000001" customHeight="1" x14ac:dyDescent="0.15">
      <c r="B22" s="566" t="s">
        <v>152</v>
      </c>
      <c r="C22" s="555">
        <v>3748671</v>
      </c>
      <c r="D22" s="555">
        <v>0</v>
      </c>
      <c r="E22" s="555">
        <v>0</v>
      </c>
      <c r="F22" s="565">
        <v>3748671</v>
      </c>
      <c r="G22" s="562"/>
    </row>
    <row r="23" spans="2:8" ht="17.100000000000001" customHeight="1" thickBot="1" x14ac:dyDescent="0.2">
      <c r="B23" s="564" t="s">
        <v>318</v>
      </c>
      <c r="C23" s="547">
        <v>75070806</v>
      </c>
      <c r="D23" s="547">
        <v>0</v>
      </c>
      <c r="E23" s="547">
        <v>0</v>
      </c>
      <c r="F23" s="563">
        <v>75070806</v>
      </c>
      <c r="G23" s="562"/>
    </row>
    <row r="24" spans="2:8" ht="9.9499999999999993" customHeight="1" thickBot="1" x14ac:dyDescent="0.2">
      <c r="B24" s="561"/>
      <c r="C24" s="560"/>
      <c r="D24" s="560"/>
      <c r="E24" s="560"/>
      <c r="F24" s="560"/>
      <c r="G24" s="559"/>
    </row>
    <row r="25" spans="2:8" ht="17.100000000000001" customHeight="1" thickBot="1" x14ac:dyDescent="0.2">
      <c r="B25" s="558" t="s">
        <v>420</v>
      </c>
      <c r="C25" s="557"/>
      <c r="D25" s="557"/>
      <c r="E25" s="557"/>
      <c r="F25" s="557"/>
      <c r="G25" s="538"/>
      <c r="H25" s="537"/>
    </row>
    <row r="26" spans="2:8" ht="17.100000000000001" customHeight="1" x14ac:dyDescent="0.15">
      <c r="B26" s="556" t="s">
        <v>292</v>
      </c>
      <c r="C26" s="555">
        <v>13508323</v>
      </c>
      <c r="D26" s="555">
        <v>0</v>
      </c>
      <c r="E26" s="555">
        <v>11442821</v>
      </c>
      <c r="F26" s="554">
        <v>2065502</v>
      </c>
      <c r="G26" s="553"/>
      <c r="H26" s="552"/>
    </row>
    <row r="27" spans="2:8" ht="17.100000000000001" customHeight="1" x14ac:dyDescent="0.15">
      <c r="B27" s="551" t="s">
        <v>290</v>
      </c>
      <c r="C27" s="550">
        <v>72501565</v>
      </c>
      <c r="D27" s="550">
        <v>0</v>
      </c>
      <c r="E27" s="550">
        <v>5558939</v>
      </c>
      <c r="F27" s="549">
        <v>66942626</v>
      </c>
      <c r="G27" s="545"/>
      <c r="H27" s="537"/>
    </row>
    <row r="28" spans="2:8" ht="17.100000000000001" customHeight="1" x14ac:dyDescent="0.15">
      <c r="B28" s="551" t="s">
        <v>289</v>
      </c>
      <c r="C28" s="550">
        <v>10425444</v>
      </c>
      <c r="D28" s="550">
        <v>7338400</v>
      </c>
      <c r="E28" s="550">
        <v>0</v>
      </c>
      <c r="F28" s="549">
        <v>3087044</v>
      </c>
      <c r="G28" s="545"/>
      <c r="H28" s="537"/>
    </row>
    <row r="29" spans="2:8" ht="17.100000000000001" customHeight="1" thickBot="1" x14ac:dyDescent="0.2">
      <c r="B29" s="548" t="s">
        <v>284</v>
      </c>
      <c r="C29" s="547">
        <v>4105811</v>
      </c>
      <c r="D29" s="547">
        <v>0</v>
      </c>
      <c r="E29" s="547">
        <v>4105811</v>
      </c>
      <c r="F29" s="546">
        <v>0</v>
      </c>
      <c r="G29" s="545"/>
      <c r="H29" s="537"/>
    </row>
    <row r="30" spans="2:8" ht="9.9499999999999993" customHeight="1" thickBot="1" x14ac:dyDescent="0.2">
      <c r="B30" s="544"/>
      <c r="C30" s="283"/>
      <c r="D30" s="283"/>
      <c r="E30" s="283"/>
      <c r="F30" s="283"/>
      <c r="G30" s="538"/>
      <c r="H30" s="537"/>
    </row>
    <row r="31" spans="2:8" ht="17.100000000000001" customHeight="1" thickBot="1" x14ac:dyDescent="0.2">
      <c r="B31" s="543" t="s">
        <v>419</v>
      </c>
      <c r="C31" s="221">
        <v>78819477</v>
      </c>
      <c r="D31" s="542">
        <v>0</v>
      </c>
      <c r="E31" s="542">
        <v>0</v>
      </c>
      <c r="F31" s="220">
        <v>78819477</v>
      </c>
      <c r="G31" s="538"/>
      <c r="H31" s="537"/>
    </row>
    <row r="32" spans="2:8" ht="17.100000000000001" customHeight="1" thickBot="1" x14ac:dyDescent="0.2">
      <c r="B32" s="541" t="s">
        <v>418</v>
      </c>
      <c r="C32" s="540">
        <v>100541143</v>
      </c>
      <c r="D32" s="540">
        <v>7338400</v>
      </c>
      <c r="E32" s="540">
        <v>21107571</v>
      </c>
      <c r="F32" s="539">
        <v>72095172</v>
      </c>
      <c r="G32" s="538"/>
      <c r="H32" s="537"/>
    </row>
  </sheetData>
  <mergeCells count="4">
    <mergeCell ref="B18:B19"/>
    <mergeCell ref="C18:C19"/>
    <mergeCell ref="B2:B3"/>
    <mergeCell ref="C2:C3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66"/>
  <sheetViews>
    <sheetView topLeftCell="A163" zoomScale="110" zoomScaleNormal="110" workbookViewId="0">
      <selection activeCell="G24" sqref="G24"/>
    </sheetView>
  </sheetViews>
  <sheetFormatPr defaultRowHeight="10.5" x14ac:dyDescent="0.15"/>
  <cols>
    <col min="1" max="1" width="9.140625" style="284"/>
    <col min="2" max="2" width="56.7109375" style="284" customWidth="1"/>
    <col min="3" max="6" width="18.7109375" style="284" customWidth="1"/>
    <col min="7" max="7" width="56.42578125" style="284" customWidth="1"/>
    <col min="8" max="12" width="19.140625" style="284" customWidth="1"/>
    <col min="13" max="16384" width="9.140625" style="284"/>
  </cols>
  <sheetData>
    <row r="1" spans="2:8" x14ac:dyDescent="0.15">
      <c r="C1" s="577"/>
      <c r="D1" s="577"/>
      <c r="E1" s="577"/>
      <c r="F1" s="577"/>
      <c r="G1" s="577"/>
      <c r="H1" s="577"/>
    </row>
    <row r="2" spans="2:8" ht="15" customHeight="1" thickBot="1" x14ac:dyDescent="0.2">
      <c r="B2" s="771" t="s">
        <v>89</v>
      </c>
      <c r="C2" s="775" t="s">
        <v>429</v>
      </c>
      <c r="D2" s="639" t="s">
        <v>428</v>
      </c>
      <c r="E2" s="639" t="s">
        <v>427</v>
      </c>
      <c r="F2" s="638" t="s">
        <v>426</v>
      </c>
      <c r="G2" s="577"/>
      <c r="H2" s="577"/>
    </row>
    <row r="3" spans="2:8" ht="50.1" customHeight="1" x14ac:dyDescent="0.15">
      <c r="B3" s="771"/>
      <c r="C3" s="773"/>
      <c r="D3" s="576" t="s">
        <v>425</v>
      </c>
      <c r="E3" s="576" t="s">
        <v>424</v>
      </c>
      <c r="F3" s="575" t="s">
        <v>423</v>
      </c>
      <c r="G3" s="552"/>
      <c r="H3" s="552"/>
    </row>
    <row r="4" spans="2:8" ht="17.100000000000001" customHeight="1" thickBot="1" x14ac:dyDescent="0.2">
      <c r="B4" s="574" t="s">
        <v>480</v>
      </c>
      <c r="C4" s="573"/>
      <c r="D4" s="572"/>
      <c r="E4" s="572"/>
      <c r="F4" s="571"/>
      <c r="G4" s="552"/>
      <c r="H4" s="552"/>
    </row>
    <row r="5" spans="2:8" ht="17.100000000000001" customHeight="1" thickBot="1" x14ac:dyDescent="0.2">
      <c r="B5" s="570" t="s">
        <v>421</v>
      </c>
      <c r="C5" s="569"/>
      <c r="D5" s="568"/>
      <c r="E5" s="568"/>
      <c r="F5" s="567"/>
      <c r="G5" s="552"/>
      <c r="H5" s="552"/>
    </row>
    <row r="6" spans="2:8" ht="17.100000000000001" customHeight="1" thickBot="1" x14ac:dyDescent="0.2">
      <c r="B6" s="637" t="s">
        <v>479</v>
      </c>
      <c r="C6" s="542">
        <f t="shared" ref="C6:C19" si="0">SUM(D6:F6)</f>
        <v>557541</v>
      </c>
      <c r="D6" s="542">
        <f>D7+D16</f>
        <v>183658</v>
      </c>
      <c r="E6" s="542">
        <f>E7+E16</f>
        <v>2654</v>
      </c>
      <c r="F6" s="609">
        <f>F7+F16</f>
        <v>371229</v>
      </c>
    </row>
    <row r="7" spans="2:8" ht="17.100000000000001" customHeight="1" thickBot="1" x14ac:dyDescent="0.2">
      <c r="B7" s="627" t="s">
        <v>431</v>
      </c>
      <c r="C7" s="542">
        <f t="shared" si="0"/>
        <v>550695</v>
      </c>
      <c r="D7" s="542">
        <f>SUM(D8:D15)</f>
        <v>179466</v>
      </c>
      <c r="E7" s="542">
        <f>SUM(E8:E15)</f>
        <v>0</v>
      </c>
      <c r="F7" s="609">
        <f>SUM(F8:F15)</f>
        <v>371229</v>
      </c>
    </row>
    <row r="8" spans="2:8" ht="17.100000000000001" customHeight="1" x14ac:dyDescent="0.15">
      <c r="B8" s="626" t="s">
        <v>475</v>
      </c>
      <c r="C8" s="594">
        <f t="shared" si="0"/>
        <v>178492</v>
      </c>
      <c r="D8" s="594">
        <v>178492</v>
      </c>
      <c r="E8" s="594">
        <v>0</v>
      </c>
      <c r="F8" s="593">
        <v>0</v>
      </c>
    </row>
    <row r="9" spans="2:8" ht="17.100000000000001" hidden="1" customHeight="1" x14ac:dyDescent="0.15">
      <c r="B9" s="633" t="s">
        <v>474</v>
      </c>
      <c r="C9" s="550">
        <f t="shared" si="0"/>
        <v>0</v>
      </c>
      <c r="D9" s="550">
        <v>0</v>
      </c>
      <c r="E9" s="550">
        <v>0</v>
      </c>
      <c r="F9" s="549">
        <v>0</v>
      </c>
    </row>
    <row r="10" spans="2:8" ht="17.100000000000001" hidden="1" customHeight="1" x14ac:dyDescent="0.15">
      <c r="B10" s="633" t="s">
        <v>473</v>
      </c>
      <c r="C10" s="550">
        <f t="shared" si="0"/>
        <v>0</v>
      </c>
      <c r="D10" s="550">
        <v>0</v>
      </c>
      <c r="E10" s="550">
        <v>0</v>
      </c>
      <c r="F10" s="549">
        <v>0</v>
      </c>
    </row>
    <row r="11" spans="2:8" ht="17.100000000000001" customHeight="1" x14ac:dyDescent="0.15">
      <c r="B11" s="633" t="s">
        <v>472</v>
      </c>
      <c r="C11" s="550">
        <f t="shared" si="0"/>
        <v>73124</v>
      </c>
      <c r="D11" s="550">
        <v>0</v>
      </c>
      <c r="E11" s="550">
        <v>0</v>
      </c>
      <c r="F11" s="549">
        <v>73124</v>
      </c>
    </row>
    <row r="12" spans="2:8" ht="17.100000000000001" hidden="1" customHeight="1" x14ac:dyDescent="0.15">
      <c r="B12" s="633" t="s">
        <v>471</v>
      </c>
      <c r="C12" s="550">
        <f t="shared" si="0"/>
        <v>0</v>
      </c>
      <c r="D12" s="550">
        <v>0</v>
      </c>
      <c r="E12" s="550">
        <v>0</v>
      </c>
      <c r="F12" s="549">
        <v>0</v>
      </c>
    </row>
    <row r="13" spans="2:8" ht="17.100000000000001" customHeight="1" x14ac:dyDescent="0.15">
      <c r="B13" s="633" t="s">
        <v>470</v>
      </c>
      <c r="C13" s="550">
        <f t="shared" si="0"/>
        <v>248156</v>
      </c>
      <c r="D13" s="550">
        <v>974</v>
      </c>
      <c r="E13" s="550">
        <v>0</v>
      </c>
      <c r="F13" s="549">
        <v>247182</v>
      </c>
    </row>
    <row r="14" spans="2:8" ht="17.100000000000001" customHeight="1" thickBot="1" x14ac:dyDescent="0.2">
      <c r="B14" s="633" t="s">
        <v>469</v>
      </c>
      <c r="C14" s="550">
        <f t="shared" si="0"/>
        <v>50923</v>
      </c>
      <c r="D14" s="550">
        <v>0</v>
      </c>
      <c r="E14" s="550">
        <v>0</v>
      </c>
      <c r="F14" s="549">
        <v>50923</v>
      </c>
    </row>
    <row r="15" spans="2:8" ht="17.100000000000001" hidden="1" customHeight="1" thickBot="1" x14ac:dyDescent="0.2">
      <c r="B15" s="630" t="s">
        <v>468</v>
      </c>
      <c r="C15" s="597">
        <f t="shared" si="0"/>
        <v>0</v>
      </c>
      <c r="D15" s="597">
        <v>0</v>
      </c>
      <c r="E15" s="597">
        <v>0</v>
      </c>
      <c r="F15" s="610">
        <v>0</v>
      </c>
    </row>
    <row r="16" spans="2:8" ht="17.100000000000001" customHeight="1" thickBot="1" x14ac:dyDescent="0.2">
      <c r="B16" s="627" t="s">
        <v>430</v>
      </c>
      <c r="C16" s="542">
        <f t="shared" si="0"/>
        <v>6846</v>
      </c>
      <c r="D16" s="542">
        <f>SUM(D17:D18)</f>
        <v>4192</v>
      </c>
      <c r="E16" s="542">
        <f>SUM(E17:E18)</f>
        <v>2654</v>
      </c>
      <c r="F16" s="609">
        <f>SUM(F17:F18)</f>
        <v>0</v>
      </c>
    </row>
    <row r="17" spans="2:6" ht="17.100000000000001" customHeight="1" x14ac:dyDescent="0.15">
      <c r="B17" s="626" t="s">
        <v>467</v>
      </c>
      <c r="C17" s="594">
        <f t="shared" si="0"/>
        <v>4192</v>
      </c>
      <c r="D17" s="594">
        <v>4192</v>
      </c>
      <c r="E17" s="594">
        <v>0</v>
      </c>
      <c r="F17" s="593">
        <v>0</v>
      </c>
    </row>
    <row r="18" spans="2:6" ht="17.100000000000001" customHeight="1" thickBot="1" x14ac:dyDescent="0.2">
      <c r="B18" s="623" t="s">
        <v>466</v>
      </c>
      <c r="C18" s="653">
        <f t="shared" si="0"/>
        <v>2654</v>
      </c>
      <c r="D18" s="653">
        <v>0</v>
      </c>
      <c r="E18" s="653">
        <v>2654</v>
      </c>
      <c r="F18" s="656">
        <v>0</v>
      </c>
    </row>
    <row r="19" spans="2:6" ht="17.100000000000001" customHeight="1" thickBot="1" x14ac:dyDescent="0.2">
      <c r="B19" s="541" t="s">
        <v>478</v>
      </c>
      <c r="C19" s="542">
        <f t="shared" si="0"/>
        <v>3349328</v>
      </c>
      <c r="D19" s="542">
        <f>D20+D24</f>
        <v>0</v>
      </c>
      <c r="E19" s="542">
        <f>E20+E24</f>
        <v>3348908</v>
      </c>
      <c r="F19" s="609">
        <f>F20+F24</f>
        <v>420</v>
      </c>
    </row>
    <row r="20" spans="2:6" ht="17.100000000000001" customHeight="1" thickBot="1" x14ac:dyDescent="0.2">
      <c r="B20" s="614" t="s">
        <v>461</v>
      </c>
      <c r="C20" s="542">
        <f>SUM(C21:C23)</f>
        <v>3151873</v>
      </c>
      <c r="D20" s="542">
        <f>SUM(D21:D23)</f>
        <v>0</v>
      </c>
      <c r="E20" s="542">
        <f>SUM(E21:E23)</f>
        <v>3151453</v>
      </c>
      <c r="F20" s="609">
        <f>SUM(F21:F23)</f>
        <v>420</v>
      </c>
    </row>
    <row r="21" spans="2:6" ht="17.100000000000001" customHeight="1" x14ac:dyDescent="0.15">
      <c r="B21" s="613" t="s">
        <v>464</v>
      </c>
      <c r="C21" s="594">
        <f t="shared" ref="C21:C39" si="1">SUM(D21:F21)</f>
        <v>2783388</v>
      </c>
      <c r="D21" s="650">
        <v>0</v>
      </c>
      <c r="E21" s="594">
        <v>2783388</v>
      </c>
      <c r="F21" s="593">
        <v>0</v>
      </c>
    </row>
    <row r="22" spans="2:6" ht="17.100000000000001" customHeight="1" x14ac:dyDescent="0.15">
      <c r="B22" s="612" t="s">
        <v>463</v>
      </c>
      <c r="C22" s="550">
        <f t="shared" si="1"/>
        <v>348317</v>
      </c>
      <c r="D22" s="655">
        <v>0</v>
      </c>
      <c r="E22" s="550">
        <v>348317</v>
      </c>
      <c r="F22" s="549">
        <v>0</v>
      </c>
    </row>
    <row r="23" spans="2:6" ht="17.100000000000001" customHeight="1" thickBot="1" x14ac:dyDescent="0.2">
      <c r="B23" s="615" t="s">
        <v>462</v>
      </c>
      <c r="C23" s="597">
        <f t="shared" si="1"/>
        <v>20168</v>
      </c>
      <c r="D23" s="597">
        <v>0</v>
      </c>
      <c r="E23" s="597">
        <v>19748</v>
      </c>
      <c r="F23" s="610">
        <v>420</v>
      </c>
    </row>
    <row r="24" spans="2:6" ht="17.100000000000001" customHeight="1" thickBot="1" x14ac:dyDescent="0.2">
      <c r="B24" s="614" t="s">
        <v>477</v>
      </c>
      <c r="C24" s="542">
        <f t="shared" si="1"/>
        <v>197455</v>
      </c>
      <c r="D24" s="542">
        <f>SUM(D25:D26)</f>
        <v>0</v>
      </c>
      <c r="E24" s="542">
        <f>SUM(E25:E26)</f>
        <v>197455</v>
      </c>
      <c r="F24" s="609">
        <f>SUM(F25:F26)</f>
        <v>0</v>
      </c>
    </row>
    <row r="25" spans="2:6" ht="17.100000000000001" customHeight="1" x14ac:dyDescent="0.15">
      <c r="B25" s="613" t="s">
        <v>460</v>
      </c>
      <c r="C25" s="594">
        <f t="shared" si="1"/>
        <v>146694</v>
      </c>
      <c r="D25" s="594">
        <v>0</v>
      </c>
      <c r="E25" s="594">
        <v>146694</v>
      </c>
      <c r="F25" s="593">
        <v>0</v>
      </c>
    </row>
    <row r="26" spans="2:6" ht="17.100000000000001" customHeight="1" thickBot="1" x14ac:dyDescent="0.2">
      <c r="B26" s="612" t="s">
        <v>459</v>
      </c>
      <c r="C26" s="550">
        <f t="shared" si="1"/>
        <v>50761</v>
      </c>
      <c r="D26" s="584">
        <v>0</v>
      </c>
      <c r="E26" s="550">
        <v>50761</v>
      </c>
      <c r="F26" s="549">
        <v>0</v>
      </c>
    </row>
    <row r="27" spans="2:6" ht="17.100000000000001" customHeight="1" thickBot="1" x14ac:dyDescent="0.2">
      <c r="B27" s="541" t="s">
        <v>476</v>
      </c>
      <c r="C27" s="542">
        <f t="shared" si="1"/>
        <v>30736949</v>
      </c>
      <c r="D27" s="542">
        <f>D28+D37</f>
        <v>22279327</v>
      </c>
      <c r="E27" s="542">
        <f>E28+E37</f>
        <v>7442384</v>
      </c>
      <c r="F27" s="609">
        <f>F28+F37</f>
        <v>1015238</v>
      </c>
    </row>
    <row r="28" spans="2:6" ht="17.100000000000001" customHeight="1" thickBot="1" x14ac:dyDescent="0.2">
      <c r="B28" s="627" t="s">
        <v>431</v>
      </c>
      <c r="C28" s="542">
        <f t="shared" si="1"/>
        <v>30537570</v>
      </c>
      <c r="D28" s="542">
        <f>SUM(D29:D36)</f>
        <v>22278572</v>
      </c>
      <c r="E28" s="542">
        <f>SUM(E29:E36)</f>
        <v>7442384</v>
      </c>
      <c r="F28" s="609">
        <f>SUM(F29:F36)</f>
        <v>816614</v>
      </c>
    </row>
    <row r="29" spans="2:6" ht="17.100000000000001" customHeight="1" x14ac:dyDescent="0.15">
      <c r="B29" s="626" t="s">
        <v>475</v>
      </c>
      <c r="C29" s="594">
        <f t="shared" si="1"/>
        <v>22238625</v>
      </c>
      <c r="D29" s="594">
        <v>22238625</v>
      </c>
      <c r="E29" s="594">
        <v>0</v>
      </c>
      <c r="F29" s="593">
        <v>0</v>
      </c>
    </row>
    <row r="30" spans="2:6" ht="17.100000000000001" hidden="1" customHeight="1" x14ac:dyDescent="0.15">
      <c r="B30" s="633" t="s">
        <v>474</v>
      </c>
      <c r="C30" s="550">
        <f t="shared" si="1"/>
        <v>0</v>
      </c>
      <c r="D30" s="550">
        <v>0</v>
      </c>
      <c r="E30" s="550">
        <v>0</v>
      </c>
      <c r="F30" s="549">
        <v>0</v>
      </c>
    </row>
    <row r="31" spans="2:6" ht="17.100000000000001" customHeight="1" x14ac:dyDescent="0.15">
      <c r="B31" s="633" t="s">
        <v>473</v>
      </c>
      <c r="C31" s="550">
        <f t="shared" si="1"/>
        <v>7442384</v>
      </c>
      <c r="D31" s="550">
        <v>0</v>
      </c>
      <c r="E31" s="550">
        <v>7442384</v>
      </c>
      <c r="F31" s="549">
        <v>0</v>
      </c>
    </row>
    <row r="32" spans="2:6" ht="17.100000000000001" hidden="1" customHeight="1" x14ac:dyDescent="0.15">
      <c r="B32" s="633" t="s">
        <v>472</v>
      </c>
      <c r="C32" s="550">
        <f t="shared" si="1"/>
        <v>0</v>
      </c>
      <c r="D32" s="550">
        <v>0</v>
      </c>
      <c r="E32" s="550">
        <v>0</v>
      </c>
      <c r="F32" s="549">
        <v>0</v>
      </c>
    </row>
    <row r="33" spans="2:8" ht="17.100000000000001" hidden="1" customHeight="1" x14ac:dyDescent="0.15">
      <c r="B33" s="633" t="s">
        <v>471</v>
      </c>
      <c r="C33" s="550">
        <f t="shared" si="1"/>
        <v>0</v>
      </c>
      <c r="D33" s="550">
        <v>0</v>
      </c>
      <c r="E33" s="550">
        <v>0</v>
      </c>
      <c r="F33" s="549">
        <v>0</v>
      </c>
    </row>
    <row r="34" spans="2:8" ht="17.100000000000001" customHeight="1" x14ac:dyDescent="0.15">
      <c r="B34" s="633" t="s">
        <v>470</v>
      </c>
      <c r="C34" s="550">
        <f t="shared" si="1"/>
        <v>233158</v>
      </c>
      <c r="D34" s="550">
        <v>0</v>
      </c>
      <c r="E34" s="550">
        <v>0</v>
      </c>
      <c r="F34" s="549">
        <v>233158</v>
      </c>
    </row>
    <row r="35" spans="2:8" ht="17.100000000000001" customHeight="1" x14ac:dyDescent="0.15">
      <c r="B35" s="633" t="s">
        <v>469</v>
      </c>
      <c r="C35" s="550">
        <f t="shared" si="1"/>
        <v>583456</v>
      </c>
      <c r="D35" s="550">
        <v>0</v>
      </c>
      <c r="E35" s="550">
        <v>0</v>
      </c>
      <c r="F35" s="549">
        <v>583456</v>
      </c>
    </row>
    <row r="36" spans="2:8" ht="17.100000000000001" customHeight="1" thickBot="1" x14ac:dyDescent="0.2">
      <c r="B36" s="630" t="s">
        <v>468</v>
      </c>
      <c r="C36" s="597">
        <f t="shared" si="1"/>
        <v>39947</v>
      </c>
      <c r="D36" s="597">
        <v>39947</v>
      </c>
      <c r="E36" s="597">
        <v>0</v>
      </c>
      <c r="F36" s="610">
        <v>0</v>
      </c>
    </row>
    <row r="37" spans="2:8" ht="17.100000000000001" customHeight="1" thickBot="1" x14ac:dyDescent="0.2">
      <c r="B37" s="627" t="s">
        <v>430</v>
      </c>
      <c r="C37" s="542">
        <f t="shared" si="1"/>
        <v>199379</v>
      </c>
      <c r="D37" s="542">
        <f>SUM(D38:D39)</f>
        <v>755</v>
      </c>
      <c r="E37" s="542">
        <f>SUM(E38:E39)</f>
        <v>0</v>
      </c>
      <c r="F37" s="654">
        <f>SUM(F38:F39)</f>
        <v>198624</v>
      </c>
    </row>
    <row r="38" spans="2:8" ht="17.100000000000001" hidden="1" customHeight="1" x14ac:dyDescent="0.15">
      <c r="B38" s="626" t="s">
        <v>467</v>
      </c>
      <c r="C38" s="594">
        <f t="shared" si="1"/>
        <v>0</v>
      </c>
      <c r="D38" s="594">
        <v>0</v>
      </c>
      <c r="E38" s="594">
        <v>0</v>
      </c>
      <c r="F38" s="593">
        <v>0</v>
      </c>
    </row>
    <row r="39" spans="2:8" ht="17.100000000000001" customHeight="1" thickBot="1" x14ac:dyDescent="0.2">
      <c r="B39" s="623" t="s">
        <v>466</v>
      </c>
      <c r="C39" s="653">
        <f t="shared" si="1"/>
        <v>199379</v>
      </c>
      <c r="D39" s="653">
        <v>755</v>
      </c>
      <c r="E39" s="653">
        <v>0</v>
      </c>
      <c r="F39" s="580">
        <v>198624</v>
      </c>
    </row>
    <row r="40" spans="2:8" ht="17.100000000000001" customHeight="1" thickBot="1" x14ac:dyDescent="0.2">
      <c r="B40" s="620" t="s">
        <v>465</v>
      </c>
      <c r="C40" s="542">
        <f>C6+C20+C27+C24</f>
        <v>34643818</v>
      </c>
      <c r="D40" s="542">
        <f>D6+D20+D27</f>
        <v>22462985</v>
      </c>
      <c r="E40" s="542">
        <f>E6+E20+E27+E24</f>
        <v>10793946</v>
      </c>
      <c r="F40" s="609">
        <f>F6+F20+F27</f>
        <v>1386887</v>
      </c>
    </row>
    <row r="41" spans="2:8" ht="15" customHeight="1" thickBot="1" x14ac:dyDescent="0.2">
      <c r="B41" s="617"/>
      <c r="C41" s="616"/>
      <c r="D41" s="616"/>
      <c r="E41" s="616"/>
      <c r="F41" s="616"/>
    </row>
    <row r="42" spans="2:8" ht="15" customHeight="1" thickBot="1" x14ac:dyDescent="0.2">
      <c r="B42" s="771" t="s">
        <v>89</v>
      </c>
      <c r="C42" s="772" t="s">
        <v>429</v>
      </c>
      <c r="D42" s="579" t="s">
        <v>428</v>
      </c>
      <c r="E42" s="579" t="s">
        <v>427</v>
      </c>
      <c r="F42" s="578" t="s">
        <v>426</v>
      </c>
    </row>
    <row r="43" spans="2:8" ht="50.1" customHeight="1" thickBot="1" x14ac:dyDescent="0.2">
      <c r="B43" s="771"/>
      <c r="C43" s="774"/>
      <c r="D43" s="576" t="s">
        <v>425</v>
      </c>
      <c r="E43" s="576" t="s">
        <v>424</v>
      </c>
      <c r="F43" s="575" t="s">
        <v>423</v>
      </c>
    </row>
    <row r="44" spans="2:8" ht="17.100000000000001" customHeight="1" thickBot="1" x14ac:dyDescent="0.2">
      <c r="B44" s="561" t="s">
        <v>420</v>
      </c>
      <c r="C44" s="560"/>
      <c r="D44" s="560"/>
      <c r="E44" s="560"/>
      <c r="F44" s="560"/>
      <c r="G44" s="537"/>
      <c r="H44" s="537"/>
    </row>
    <row r="45" spans="2:8" ht="17.100000000000001" customHeight="1" thickBot="1" x14ac:dyDescent="0.2">
      <c r="B45" s="541" t="s">
        <v>291</v>
      </c>
      <c r="C45" s="542">
        <f t="shared" ref="C45:C52" si="2">SUM(D45:F45)</f>
        <v>3173638</v>
      </c>
      <c r="D45" s="542">
        <f>D46+D50</f>
        <v>0</v>
      </c>
      <c r="E45" s="542">
        <f>E46+E50</f>
        <v>3173638</v>
      </c>
      <c r="F45" s="609">
        <f>F46+F50</f>
        <v>0</v>
      </c>
    </row>
    <row r="46" spans="2:8" ht="17.100000000000001" customHeight="1" thickBot="1" x14ac:dyDescent="0.2">
      <c r="B46" s="614" t="s">
        <v>461</v>
      </c>
      <c r="C46" s="542">
        <f t="shared" si="2"/>
        <v>3171624</v>
      </c>
      <c r="D46" s="542">
        <f>SUM(D47:D49)</f>
        <v>0</v>
      </c>
      <c r="E46" s="542">
        <f>SUM(E47:E49)</f>
        <v>3171624</v>
      </c>
      <c r="F46" s="609">
        <f>SUM(F47:F49)</f>
        <v>0</v>
      </c>
    </row>
    <row r="47" spans="2:8" ht="17.100000000000001" customHeight="1" x14ac:dyDescent="0.15">
      <c r="B47" s="613" t="s">
        <v>464</v>
      </c>
      <c r="C47" s="594">
        <f t="shared" si="2"/>
        <v>2811493</v>
      </c>
      <c r="D47" s="594">
        <v>0</v>
      </c>
      <c r="E47" s="594">
        <v>2811493</v>
      </c>
      <c r="F47" s="593">
        <v>0</v>
      </c>
    </row>
    <row r="48" spans="2:8" ht="17.100000000000001" customHeight="1" x14ac:dyDescent="0.15">
      <c r="B48" s="612" t="s">
        <v>463</v>
      </c>
      <c r="C48" s="550">
        <f t="shared" si="2"/>
        <v>342407</v>
      </c>
      <c r="D48" s="550">
        <v>0</v>
      </c>
      <c r="E48" s="550">
        <v>342407</v>
      </c>
      <c r="F48" s="549">
        <v>0</v>
      </c>
    </row>
    <row r="49" spans="2:12" ht="17.100000000000001" customHeight="1" thickBot="1" x14ac:dyDescent="0.2">
      <c r="B49" s="615" t="s">
        <v>462</v>
      </c>
      <c r="C49" s="597">
        <f t="shared" si="2"/>
        <v>17724</v>
      </c>
      <c r="D49" s="597">
        <v>0</v>
      </c>
      <c r="E49" s="597">
        <v>17724</v>
      </c>
      <c r="F49" s="610">
        <v>0</v>
      </c>
    </row>
    <row r="50" spans="2:12" ht="17.100000000000001" customHeight="1" thickBot="1" x14ac:dyDescent="0.2">
      <c r="B50" s="614" t="s">
        <v>461</v>
      </c>
      <c r="C50" s="542">
        <f t="shared" si="2"/>
        <v>2014</v>
      </c>
      <c r="D50" s="542">
        <f>SUM(D51:D52)</f>
        <v>0</v>
      </c>
      <c r="E50" s="542">
        <f>SUM(E51:E52)</f>
        <v>2014</v>
      </c>
      <c r="F50" s="609">
        <f>SUM(F51:F52)</f>
        <v>0</v>
      </c>
    </row>
    <row r="51" spans="2:12" ht="17.100000000000001" customHeight="1" thickBot="1" x14ac:dyDescent="0.2">
      <c r="B51" s="613" t="s">
        <v>460</v>
      </c>
      <c r="C51" s="652">
        <f t="shared" si="2"/>
        <v>2014</v>
      </c>
      <c r="D51" s="652">
        <v>0</v>
      </c>
      <c r="E51" s="652">
        <v>2014</v>
      </c>
      <c r="F51" s="651">
        <v>0</v>
      </c>
    </row>
    <row r="52" spans="2:12" ht="17.100000000000001" hidden="1" customHeight="1" thickBot="1" x14ac:dyDescent="0.2">
      <c r="B52" s="612" t="s">
        <v>459</v>
      </c>
      <c r="C52" s="550">
        <f t="shared" si="2"/>
        <v>0</v>
      </c>
      <c r="D52" s="584">
        <v>0</v>
      </c>
      <c r="E52" s="550">
        <v>0</v>
      </c>
      <c r="F52" s="549">
        <v>0</v>
      </c>
    </row>
    <row r="53" spans="2:12" ht="17.100000000000001" customHeight="1" thickBot="1" x14ac:dyDescent="0.2">
      <c r="B53" s="541" t="s">
        <v>418</v>
      </c>
      <c r="C53" s="540">
        <f>SUM(C45)</f>
        <v>3173638</v>
      </c>
      <c r="D53" s="540">
        <f>SUM(D45)</f>
        <v>0</v>
      </c>
      <c r="E53" s="540">
        <f>SUM(E45)</f>
        <v>3173638</v>
      </c>
      <c r="F53" s="539">
        <f>SUM(F45)</f>
        <v>0</v>
      </c>
      <c r="G53" s="537"/>
      <c r="H53" s="537"/>
    </row>
    <row r="54" spans="2:12" ht="15" customHeight="1" thickBot="1" x14ac:dyDescent="0.2">
      <c r="B54" s="544"/>
      <c r="C54" s="283"/>
      <c r="D54" s="283"/>
      <c r="E54" s="283"/>
      <c r="F54" s="283"/>
      <c r="G54" s="537"/>
      <c r="H54" s="537"/>
    </row>
    <row r="55" spans="2:12" ht="18.95" customHeight="1" thickBot="1" x14ac:dyDescent="0.2">
      <c r="B55" s="561" t="s">
        <v>458</v>
      </c>
      <c r="C55" s="560"/>
      <c r="D55" s="560"/>
      <c r="E55" s="560"/>
      <c r="F55" s="560"/>
      <c r="G55" s="537"/>
      <c r="H55" s="537"/>
    </row>
    <row r="56" spans="2:12" ht="18.95" customHeight="1" thickBot="1" x14ac:dyDescent="0.2">
      <c r="B56" s="543" t="s">
        <v>421</v>
      </c>
      <c r="C56" s="540">
        <f>SUM(D56:F56)</f>
        <v>34643818</v>
      </c>
      <c r="D56" s="540">
        <f>D40</f>
        <v>22462985</v>
      </c>
      <c r="E56" s="540">
        <f>E40</f>
        <v>10793946</v>
      </c>
      <c r="F56" s="539">
        <f>F40</f>
        <v>1386887</v>
      </c>
      <c r="G56" s="537"/>
      <c r="H56" s="537"/>
    </row>
    <row r="57" spans="2:12" ht="18.95" customHeight="1" thickBot="1" x14ac:dyDescent="0.2">
      <c r="B57" s="541" t="s">
        <v>420</v>
      </c>
      <c r="C57" s="540">
        <f>SUM(D57:F57)</f>
        <v>3173638</v>
      </c>
      <c r="D57" s="542">
        <f>D53</f>
        <v>0</v>
      </c>
      <c r="E57" s="542">
        <f>E53</f>
        <v>3173638</v>
      </c>
      <c r="F57" s="609">
        <f>F53</f>
        <v>0</v>
      </c>
      <c r="G57" s="537"/>
      <c r="H57" s="537"/>
    </row>
    <row r="60" spans="2:12" ht="45" customHeight="1" x14ac:dyDescent="0.15">
      <c r="B60" s="608"/>
      <c r="C60" s="607"/>
      <c r="D60" s="607"/>
      <c r="E60" s="607"/>
      <c r="F60" s="607"/>
      <c r="G60" s="606" t="s">
        <v>483</v>
      </c>
      <c r="H60" s="604" t="s">
        <v>456</v>
      </c>
      <c r="I60" s="604" t="s">
        <v>455</v>
      </c>
      <c r="J60" s="605" t="s">
        <v>303</v>
      </c>
      <c r="K60" s="604" t="s">
        <v>454</v>
      </c>
      <c r="L60" s="603" t="s">
        <v>453</v>
      </c>
    </row>
    <row r="61" spans="2:12" ht="17.100000000000001" customHeight="1" thickBot="1" x14ac:dyDescent="0.2">
      <c r="B61" s="596"/>
      <c r="C61" s="595"/>
      <c r="D61" s="595"/>
      <c r="E61" s="595"/>
      <c r="F61" s="595"/>
      <c r="G61" s="670" t="s">
        <v>452</v>
      </c>
      <c r="H61" s="540">
        <v>527067</v>
      </c>
      <c r="I61" s="540">
        <v>22</v>
      </c>
      <c r="J61" s="540">
        <v>469</v>
      </c>
      <c r="K61" s="540">
        <v>309761</v>
      </c>
      <c r="L61" s="539">
        <v>30696</v>
      </c>
    </row>
    <row r="62" spans="2:12" ht="17.100000000000001" customHeight="1" x14ac:dyDescent="0.15">
      <c r="B62" s="599"/>
      <c r="C62" s="598"/>
      <c r="D62" s="598"/>
      <c r="E62" s="598"/>
      <c r="F62" s="598"/>
      <c r="G62" s="671" t="s">
        <v>451</v>
      </c>
      <c r="H62" s="650">
        <f>H63+H66</f>
        <v>931</v>
      </c>
      <c r="I62" s="672">
        <f>I63+I66</f>
        <v>-18</v>
      </c>
      <c r="J62" s="672">
        <f>J63+J66</f>
        <v>-49</v>
      </c>
      <c r="K62" s="672">
        <f>K63+K66</f>
        <v>14312</v>
      </c>
      <c r="L62" s="673">
        <f>L63+L66</f>
        <v>160974</v>
      </c>
    </row>
    <row r="63" spans="2:12" ht="17.100000000000001" customHeight="1" x14ac:dyDescent="0.15">
      <c r="B63" s="602"/>
      <c r="C63" s="601"/>
      <c r="D63" s="601"/>
      <c r="E63" s="601"/>
      <c r="F63" s="601"/>
      <c r="G63" s="674" t="s">
        <v>450</v>
      </c>
      <c r="H63" s="594">
        <f>H64+H65</f>
        <v>931</v>
      </c>
      <c r="I63" s="584">
        <f>I64+I65</f>
        <v>-18</v>
      </c>
      <c r="J63" s="584">
        <f>J64+J65</f>
        <v>-49</v>
      </c>
      <c r="K63" s="584">
        <f>K64+K65</f>
        <v>3967</v>
      </c>
      <c r="L63" s="583">
        <f>L64+L65</f>
        <v>1827</v>
      </c>
    </row>
    <row r="64" spans="2:12" ht="17.100000000000001" customHeight="1" x14ac:dyDescent="0.15">
      <c r="B64" s="602"/>
      <c r="C64" s="601"/>
      <c r="D64" s="601"/>
      <c r="E64" s="601"/>
      <c r="F64" s="601"/>
      <c r="G64" s="675" t="s">
        <v>449</v>
      </c>
      <c r="H64" s="600">
        <v>931</v>
      </c>
      <c r="I64" s="676">
        <v>-18</v>
      </c>
      <c r="J64" s="676">
        <v>-49</v>
      </c>
      <c r="K64" s="676">
        <v>0</v>
      </c>
      <c r="L64" s="677">
        <v>99</v>
      </c>
    </row>
    <row r="65" spans="2:12" ht="30" customHeight="1" x14ac:dyDescent="0.15">
      <c r="B65" s="602"/>
      <c r="C65" s="601"/>
      <c r="D65" s="601"/>
      <c r="E65" s="601"/>
      <c r="F65" s="601"/>
      <c r="G65" s="675" t="s">
        <v>448</v>
      </c>
      <c r="H65" s="600">
        <v>0</v>
      </c>
      <c r="I65" s="676">
        <v>0</v>
      </c>
      <c r="J65" s="676">
        <v>0</v>
      </c>
      <c r="K65" s="676">
        <v>3967</v>
      </c>
      <c r="L65" s="677">
        <v>1728</v>
      </c>
    </row>
    <row r="66" spans="2:12" ht="17.100000000000001" customHeight="1" x14ac:dyDescent="0.15">
      <c r="B66" s="602"/>
      <c r="C66" s="601"/>
      <c r="D66" s="601"/>
      <c r="E66" s="601"/>
      <c r="F66" s="601"/>
      <c r="G66" s="674" t="s">
        <v>447</v>
      </c>
      <c r="H66" s="600">
        <v>0</v>
      </c>
      <c r="I66" s="676">
        <v>0</v>
      </c>
      <c r="J66" s="676">
        <v>0</v>
      </c>
      <c r="K66" s="676">
        <v>10345</v>
      </c>
      <c r="L66" s="677">
        <v>159147</v>
      </c>
    </row>
    <row r="67" spans="2:12" ht="17.100000000000001" customHeight="1" x14ac:dyDescent="0.15">
      <c r="B67" s="602"/>
      <c r="C67" s="601"/>
      <c r="D67" s="601"/>
      <c r="E67" s="601"/>
      <c r="F67" s="601"/>
      <c r="G67" s="678" t="s">
        <v>446</v>
      </c>
      <c r="H67" s="600">
        <v>0</v>
      </c>
      <c r="I67" s="676">
        <v>0</v>
      </c>
      <c r="J67" s="676">
        <v>0</v>
      </c>
      <c r="K67" s="676">
        <v>10345</v>
      </c>
      <c r="L67" s="677">
        <v>159147</v>
      </c>
    </row>
    <row r="68" spans="2:12" ht="17.100000000000001" customHeight="1" x14ac:dyDescent="0.15">
      <c r="B68" s="599"/>
      <c r="C68" s="598"/>
      <c r="D68" s="598"/>
      <c r="E68" s="598"/>
      <c r="F68" s="598"/>
      <c r="G68" s="551" t="s">
        <v>445</v>
      </c>
      <c r="H68" s="550">
        <v>1870076</v>
      </c>
      <c r="I68" s="584">
        <v>0</v>
      </c>
      <c r="J68" s="584">
        <v>0</v>
      </c>
      <c r="K68" s="584">
        <v>308663</v>
      </c>
      <c r="L68" s="583">
        <v>9850</v>
      </c>
    </row>
    <row r="69" spans="2:12" ht="17.100000000000001" customHeight="1" x14ac:dyDescent="0.15">
      <c r="B69" s="599"/>
      <c r="C69" s="598"/>
      <c r="D69" s="598"/>
      <c r="E69" s="598"/>
      <c r="F69" s="598"/>
      <c r="G69" s="551" t="s">
        <v>444</v>
      </c>
      <c r="H69" s="550">
        <v>-281307</v>
      </c>
      <c r="I69" s="584">
        <v>0</v>
      </c>
      <c r="J69" s="584">
        <v>0</v>
      </c>
      <c r="K69" s="584">
        <v>-49980</v>
      </c>
      <c r="L69" s="583">
        <v>0</v>
      </c>
    </row>
    <row r="70" spans="2:12" ht="17.100000000000001" customHeight="1" x14ac:dyDescent="0.15">
      <c r="B70" s="599"/>
      <c r="C70" s="598"/>
      <c r="D70" s="598"/>
      <c r="E70" s="598"/>
      <c r="F70" s="598"/>
      <c r="G70" s="551" t="s">
        <v>443</v>
      </c>
      <c r="H70" s="550">
        <v>-7594537</v>
      </c>
      <c r="I70" s="584">
        <v>0</v>
      </c>
      <c r="J70" s="584">
        <v>0</v>
      </c>
      <c r="K70" s="584">
        <v>-984211</v>
      </c>
      <c r="L70" s="583">
        <v>-2753</v>
      </c>
    </row>
    <row r="71" spans="2:12" ht="17.100000000000001" customHeight="1" x14ac:dyDescent="0.15">
      <c r="B71" s="599"/>
      <c r="C71" s="598"/>
      <c r="D71" s="598"/>
      <c r="E71" s="598"/>
      <c r="F71" s="598"/>
      <c r="G71" s="551" t="s">
        <v>442</v>
      </c>
      <c r="H71" s="550">
        <v>5848999</v>
      </c>
      <c r="I71" s="584">
        <v>0</v>
      </c>
      <c r="J71" s="584">
        <v>0</v>
      </c>
      <c r="K71" s="584">
        <v>1218069</v>
      </c>
      <c r="L71" s="583">
        <v>0</v>
      </c>
    </row>
    <row r="72" spans="2:12" ht="15" customHeight="1" x14ac:dyDescent="0.15">
      <c r="B72" s="599"/>
      <c r="C72" s="598"/>
      <c r="D72" s="598"/>
      <c r="E72" s="598"/>
      <c r="F72" s="598"/>
      <c r="G72" s="551" t="s">
        <v>441</v>
      </c>
      <c r="H72" s="550">
        <v>0</v>
      </c>
      <c r="I72" s="584">
        <v>0</v>
      </c>
      <c r="J72" s="584">
        <v>0</v>
      </c>
      <c r="K72" s="584">
        <v>0</v>
      </c>
      <c r="L72" s="583">
        <v>-381</v>
      </c>
    </row>
    <row r="73" spans="2:12" ht="15" customHeight="1" x14ac:dyDescent="0.15">
      <c r="B73" s="599"/>
      <c r="C73" s="598"/>
      <c r="D73" s="598"/>
      <c r="E73" s="598"/>
      <c r="F73" s="598"/>
      <c r="G73" s="551" t="s">
        <v>440</v>
      </c>
      <c r="H73" s="550">
        <v>0</v>
      </c>
      <c r="I73" s="676">
        <v>0</v>
      </c>
      <c r="J73" s="676">
        <v>0</v>
      </c>
      <c r="K73" s="676">
        <v>0</v>
      </c>
      <c r="L73" s="677">
        <v>238</v>
      </c>
    </row>
    <row r="74" spans="2:12" ht="15" customHeight="1" thickBot="1" x14ac:dyDescent="0.2">
      <c r="B74" s="599"/>
      <c r="C74" s="598"/>
      <c r="D74" s="598"/>
      <c r="E74" s="598"/>
      <c r="F74" s="598"/>
      <c r="G74" s="662" t="s">
        <v>439</v>
      </c>
      <c r="H74" s="597">
        <v>0</v>
      </c>
      <c r="I74" s="679">
        <v>-4</v>
      </c>
      <c r="J74" s="679">
        <v>0</v>
      </c>
      <c r="K74" s="679">
        <v>0</v>
      </c>
      <c r="L74" s="680">
        <v>0</v>
      </c>
    </row>
    <row r="75" spans="2:12" ht="17.100000000000001" customHeight="1" thickBot="1" x14ac:dyDescent="0.2">
      <c r="B75" s="596"/>
      <c r="C75" s="595"/>
      <c r="D75" s="595"/>
      <c r="E75" s="595"/>
      <c r="F75" s="595"/>
      <c r="G75" s="637" t="s">
        <v>438</v>
      </c>
      <c r="H75" s="542">
        <f>SUM(H61:H62,H68:H74)</f>
        <v>371229</v>
      </c>
      <c r="I75" s="542">
        <f>SUM(I61:I62,I68:I74)</f>
        <v>0</v>
      </c>
      <c r="J75" s="542">
        <f>SUM(J61:J62,J68:J74)</f>
        <v>420</v>
      </c>
      <c r="K75" s="542">
        <f>SUM(K61:K62,K68:K74)</f>
        <v>816614</v>
      </c>
      <c r="L75" s="609">
        <f>SUM(L61:L62,L68:L74)</f>
        <v>198624</v>
      </c>
    </row>
    <row r="76" spans="2:12" ht="37.5" customHeight="1" x14ac:dyDescent="0.15">
      <c r="G76" s="681" t="s">
        <v>437</v>
      </c>
      <c r="H76" s="594"/>
      <c r="I76" s="594"/>
      <c r="J76" s="594"/>
      <c r="K76" s="594"/>
      <c r="L76" s="593"/>
    </row>
    <row r="77" spans="2:12" ht="11.25" x14ac:dyDescent="0.2">
      <c r="B77" s="682" t="s">
        <v>482</v>
      </c>
      <c r="C77" s="683"/>
      <c r="D77" s="683"/>
      <c r="E77" s="683"/>
      <c r="F77" s="683"/>
      <c r="G77" s="683"/>
      <c r="H77" s="683"/>
      <c r="I77" s="683"/>
      <c r="J77" s="683"/>
      <c r="K77" s="683"/>
      <c r="L77" s="683"/>
    </row>
    <row r="79" spans="2:12" ht="25.5" customHeight="1" thickBot="1" x14ac:dyDescent="0.2">
      <c r="B79" s="592" t="s">
        <v>481</v>
      </c>
      <c r="C79" s="591" t="s">
        <v>435</v>
      </c>
      <c r="D79" s="591" t="s">
        <v>434</v>
      </c>
      <c r="E79" s="591" t="s">
        <v>433</v>
      </c>
      <c r="F79" s="590" t="s">
        <v>432</v>
      </c>
    </row>
    <row r="80" spans="2:12" ht="17.100000000000001" customHeight="1" x14ac:dyDescent="0.15">
      <c r="B80" s="649" t="s">
        <v>300</v>
      </c>
      <c r="C80" s="648">
        <v>4</v>
      </c>
      <c r="D80" s="648">
        <v>-238</v>
      </c>
      <c r="E80" s="648">
        <v>0</v>
      </c>
      <c r="F80" s="647">
        <v>0</v>
      </c>
    </row>
    <row r="81" spans="2:8" ht="17.100000000000001" hidden="1" customHeight="1" x14ac:dyDescent="0.15">
      <c r="B81" s="646" t="s">
        <v>431</v>
      </c>
      <c r="C81" s="632">
        <v>0</v>
      </c>
      <c r="D81" s="632">
        <v>0</v>
      </c>
      <c r="E81" s="632">
        <v>0</v>
      </c>
      <c r="F81" s="631">
        <v>0</v>
      </c>
    </row>
    <row r="82" spans="2:8" ht="17.100000000000001" customHeight="1" thickBot="1" x14ac:dyDescent="0.2">
      <c r="B82" s="645" t="s">
        <v>430</v>
      </c>
      <c r="C82" s="622">
        <v>4</v>
      </c>
      <c r="D82" s="622">
        <v>-238</v>
      </c>
      <c r="E82" s="622">
        <v>0</v>
      </c>
      <c r="F82" s="621">
        <v>0</v>
      </c>
    </row>
    <row r="83" spans="2:8" s="641" customFormat="1" ht="17.100000000000001" customHeight="1" x14ac:dyDescent="0.15">
      <c r="B83" s="644"/>
      <c r="C83" s="642"/>
      <c r="D83" s="642"/>
    </row>
    <row r="84" spans="2:8" s="641" customFormat="1" ht="17.100000000000001" customHeight="1" x14ac:dyDescent="0.15">
      <c r="B84" s="643"/>
      <c r="C84" s="642"/>
      <c r="D84" s="642"/>
    </row>
    <row r="85" spans="2:8" x14ac:dyDescent="0.15">
      <c r="B85" s="640"/>
    </row>
    <row r="86" spans="2:8" ht="15" customHeight="1" thickBot="1" x14ac:dyDescent="0.2">
      <c r="B86" s="771" t="s">
        <v>88</v>
      </c>
      <c r="C86" s="775" t="s">
        <v>429</v>
      </c>
      <c r="D86" s="639" t="s">
        <v>428</v>
      </c>
      <c r="E86" s="639" t="s">
        <v>427</v>
      </c>
      <c r="F86" s="638" t="s">
        <v>426</v>
      </c>
      <c r="G86" s="577"/>
      <c r="H86" s="577"/>
    </row>
    <row r="87" spans="2:8" ht="50.1" customHeight="1" x14ac:dyDescent="0.15">
      <c r="B87" s="771"/>
      <c r="C87" s="773"/>
      <c r="D87" s="576" t="s">
        <v>425</v>
      </c>
      <c r="E87" s="576" t="s">
        <v>424</v>
      </c>
      <c r="F87" s="575" t="s">
        <v>423</v>
      </c>
      <c r="G87" s="552"/>
      <c r="H87" s="552"/>
    </row>
    <row r="88" spans="2:8" ht="17.100000000000001" customHeight="1" thickBot="1" x14ac:dyDescent="0.2">
      <c r="B88" s="574" t="s">
        <v>480</v>
      </c>
      <c r="C88" s="573"/>
      <c r="D88" s="572"/>
      <c r="E88" s="572"/>
      <c r="F88" s="571"/>
      <c r="G88" s="552"/>
      <c r="H88" s="552"/>
    </row>
    <row r="89" spans="2:8" ht="17.100000000000001" customHeight="1" thickBot="1" x14ac:dyDescent="0.2">
      <c r="B89" s="570" t="s">
        <v>421</v>
      </c>
      <c r="C89" s="569"/>
      <c r="D89" s="568"/>
      <c r="E89" s="568"/>
      <c r="F89" s="567"/>
      <c r="G89" s="552"/>
      <c r="H89" s="552"/>
    </row>
    <row r="90" spans="2:8" ht="17.100000000000001" customHeight="1" thickBot="1" x14ac:dyDescent="0.2">
      <c r="B90" s="637" t="s">
        <v>479</v>
      </c>
      <c r="C90" s="619">
        <f t="shared" ref="C90:C103" si="3">SUM(D90:F90)</f>
        <v>1163944</v>
      </c>
      <c r="D90" s="619">
        <f>D91+D100</f>
        <v>629361</v>
      </c>
      <c r="E90" s="619">
        <f>E91+E100</f>
        <v>7494</v>
      </c>
      <c r="F90" s="618">
        <f>F91+F100</f>
        <v>527089</v>
      </c>
    </row>
    <row r="91" spans="2:8" ht="17.100000000000001" customHeight="1" thickBot="1" x14ac:dyDescent="0.2">
      <c r="B91" s="627" t="s">
        <v>431</v>
      </c>
      <c r="C91" s="636">
        <f t="shared" si="3"/>
        <v>1145997</v>
      </c>
      <c r="D91" s="636">
        <f>SUM(D92:D99)</f>
        <v>618930</v>
      </c>
      <c r="E91" s="636">
        <f>SUM(E92:E99)</f>
        <v>0</v>
      </c>
      <c r="F91" s="635">
        <f>SUM(F92:F99)</f>
        <v>527067</v>
      </c>
    </row>
    <row r="92" spans="2:8" ht="17.100000000000001" customHeight="1" x14ac:dyDescent="0.15">
      <c r="B92" s="626" t="s">
        <v>475</v>
      </c>
      <c r="C92" s="625">
        <f t="shared" si="3"/>
        <v>617906</v>
      </c>
      <c r="D92" s="625">
        <v>617906</v>
      </c>
      <c r="E92" s="625">
        <v>0</v>
      </c>
      <c r="F92" s="624">
        <v>0</v>
      </c>
    </row>
    <row r="93" spans="2:8" ht="17.100000000000001" hidden="1" customHeight="1" x14ac:dyDescent="0.15">
      <c r="B93" s="633" t="s">
        <v>474</v>
      </c>
      <c r="C93" s="632">
        <f t="shared" si="3"/>
        <v>0</v>
      </c>
      <c r="D93" s="632">
        <v>0</v>
      </c>
      <c r="E93" s="632">
        <v>0</v>
      </c>
      <c r="F93" s="631">
        <v>0</v>
      </c>
    </row>
    <row r="94" spans="2:8" ht="17.100000000000001" hidden="1" customHeight="1" x14ac:dyDescent="0.15">
      <c r="B94" s="633" t="s">
        <v>473</v>
      </c>
      <c r="C94" s="632">
        <f t="shared" si="3"/>
        <v>0</v>
      </c>
      <c r="D94" s="632">
        <v>0</v>
      </c>
      <c r="E94" s="632">
        <v>0</v>
      </c>
      <c r="F94" s="631">
        <v>0</v>
      </c>
    </row>
    <row r="95" spans="2:8" ht="17.100000000000001" hidden="1" customHeight="1" x14ac:dyDescent="0.15">
      <c r="B95" s="633" t="s">
        <v>472</v>
      </c>
      <c r="C95" s="632">
        <f t="shared" si="3"/>
        <v>0</v>
      </c>
      <c r="D95" s="632">
        <v>0</v>
      </c>
      <c r="E95" s="632">
        <v>0</v>
      </c>
      <c r="F95" s="631">
        <v>0</v>
      </c>
    </row>
    <row r="96" spans="2:8" ht="17.100000000000001" hidden="1" customHeight="1" x14ac:dyDescent="0.15">
      <c r="B96" s="633" t="s">
        <v>471</v>
      </c>
      <c r="C96" s="632">
        <f t="shared" si="3"/>
        <v>0</v>
      </c>
      <c r="D96" s="632">
        <v>0</v>
      </c>
      <c r="E96" s="632">
        <v>0</v>
      </c>
      <c r="F96" s="631">
        <v>0</v>
      </c>
    </row>
    <row r="97" spans="2:6" ht="17.100000000000001" customHeight="1" x14ac:dyDescent="0.15">
      <c r="B97" s="633" t="s">
        <v>470</v>
      </c>
      <c r="C97" s="632">
        <f t="shared" si="3"/>
        <v>473097</v>
      </c>
      <c r="D97" s="632">
        <v>1024</v>
      </c>
      <c r="E97" s="632">
        <v>0</v>
      </c>
      <c r="F97" s="631">
        <v>472073</v>
      </c>
    </row>
    <row r="98" spans="2:6" ht="17.100000000000001" customHeight="1" thickBot="1" x14ac:dyDescent="0.2">
      <c r="B98" s="633" t="s">
        <v>469</v>
      </c>
      <c r="C98" s="632">
        <f t="shared" si="3"/>
        <v>54994</v>
      </c>
      <c r="D98" s="632">
        <v>0</v>
      </c>
      <c r="E98" s="632">
        <v>0</v>
      </c>
      <c r="F98" s="631">
        <v>54994</v>
      </c>
    </row>
    <row r="99" spans="2:6" ht="17.100000000000001" hidden="1" customHeight="1" thickBot="1" x14ac:dyDescent="0.2">
      <c r="B99" s="630" t="s">
        <v>468</v>
      </c>
      <c r="C99" s="629">
        <f t="shared" si="3"/>
        <v>0</v>
      </c>
      <c r="D99" s="629">
        <v>0</v>
      </c>
      <c r="E99" s="629">
        <v>0</v>
      </c>
      <c r="F99" s="628">
        <v>0</v>
      </c>
    </row>
    <row r="100" spans="2:6" ht="17.100000000000001" customHeight="1" thickBot="1" x14ac:dyDescent="0.2">
      <c r="B100" s="627" t="s">
        <v>430</v>
      </c>
      <c r="C100" s="619">
        <f t="shared" si="3"/>
        <v>17947</v>
      </c>
      <c r="D100" s="619">
        <f>SUM(D101:D102)</f>
        <v>10431</v>
      </c>
      <c r="E100" s="619">
        <f>SUM(E101:E102)</f>
        <v>7494</v>
      </c>
      <c r="F100" s="618">
        <f>SUM(F101:F102)</f>
        <v>22</v>
      </c>
    </row>
    <row r="101" spans="2:6" ht="17.100000000000001" customHeight="1" x14ac:dyDescent="0.15">
      <c r="B101" s="626" t="s">
        <v>467</v>
      </c>
      <c r="C101" s="625">
        <f t="shared" si="3"/>
        <v>10431</v>
      </c>
      <c r="D101" s="625">
        <v>10431</v>
      </c>
      <c r="E101" s="625">
        <v>0</v>
      </c>
      <c r="F101" s="624">
        <v>0</v>
      </c>
    </row>
    <row r="102" spans="2:6" ht="17.100000000000001" customHeight="1" thickBot="1" x14ac:dyDescent="0.2">
      <c r="B102" s="623" t="s">
        <v>466</v>
      </c>
      <c r="C102" s="622">
        <f t="shared" si="3"/>
        <v>7516</v>
      </c>
      <c r="D102" s="622">
        <v>0</v>
      </c>
      <c r="E102" s="622">
        <v>7494</v>
      </c>
      <c r="F102" s="621">
        <v>22</v>
      </c>
    </row>
    <row r="103" spans="2:6" ht="17.100000000000001" customHeight="1" thickBot="1" x14ac:dyDescent="0.2">
      <c r="B103" s="541" t="s">
        <v>478</v>
      </c>
      <c r="C103" s="619">
        <f t="shared" si="3"/>
        <v>4865517</v>
      </c>
      <c r="D103" s="619">
        <f>D104+D108</f>
        <v>0</v>
      </c>
      <c r="E103" s="619">
        <f>E104+E108</f>
        <v>4865048</v>
      </c>
      <c r="F103" s="618">
        <f>F104+F108</f>
        <v>469</v>
      </c>
    </row>
    <row r="104" spans="2:6" ht="17.100000000000001" customHeight="1" thickBot="1" x14ac:dyDescent="0.2">
      <c r="B104" s="614" t="s">
        <v>461</v>
      </c>
      <c r="C104" s="619">
        <f>SUM(C105:C107)</f>
        <v>4711124</v>
      </c>
      <c r="D104" s="619">
        <f>SUM(D105:D107)</f>
        <v>0</v>
      </c>
      <c r="E104" s="619">
        <f>SUM(E105:E107)</f>
        <v>4710655</v>
      </c>
      <c r="F104" s="618">
        <f>SUM(F105:F107)</f>
        <v>469</v>
      </c>
    </row>
    <row r="105" spans="2:6" ht="17.100000000000001" customHeight="1" x14ac:dyDescent="0.15">
      <c r="B105" s="613" t="s">
        <v>464</v>
      </c>
      <c r="C105" s="625">
        <f t="shared" ref="C105:C123" si="4">SUM(D105:F105)</f>
        <v>4406512</v>
      </c>
      <c r="D105" s="625">
        <v>0</v>
      </c>
      <c r="E105" s="625">
        <v>4406512</v>
      </c>
      <c r="F105" s="624">
        <v>0</v>
      </c>
    </row>
    <row r="106" spans="2:6" ht="17.100000000000001" customHeight="1" x14ac:dyDescent="0.15">
      <c r="B106" s="612" t="s">
        <v>463</v>
      </c>
      <c r="C106" s="632">
        <f t="shared" si="4"/>
        <v>295564</v>
      </c>
      <c r="D106" s="632">
        <v>0</v>
      </c>
      <c r="E106" s="632">
        <v>295564</v>
      </c>
      <c r="F106" s="631">
        <v>0</v>
      </c>
    </row>
    <row r="107" spans="2:6" ht="17.100000000000001" customHeight="1" thickBot="1" x14ac:dyDescent="0.2">
      <c r="B107" s="615" t="s">
        <v>462</v>
      </c>
      <c r="C107" s="629">
        <f t="shared" si="4"/>
        <v>9048</v>
      </c>
      <c r="D107" s="629">
        <v>0</v>
      </c>
      <c r="E107" s="629">
        <v>8579</v>
      </c>
      <c r="F107" s="628">
        <v>469</v>
      </c>
    </row>
    <row r="108" spans="2:6" ht="17.100000000000001" customHeight="1" thickBot="1" x14ac:dyDescent="0.2">
      <c r="B108" s="614" t="s">
        <v>477</v>
      </c>
      <c r="C108" s="619">
        <f t="shared" si="4"/>
        <v>154393</v>
      </c>
      <c r="D108" s="619">
        <f>SUM(D109:D110)</f>
        <v>0</v>
      </c>
      <c r="E108" s="619">
        <f>SUM(E109:E110)</f>
        <v>154393</v>
      </c>
      <c r="F108" s="618">
        <f>SUM(F109:F110)</f>
        <v>0</v>
      </c>
    </row>
    <row r="109" spans="2:6" ht="17.100000000000001" customHeight="1" x14ac:dyDescent="0.15">
      <c r="B109" s="613" t="s">
        <v>460</v>
      </c>
      <c r="C109" s="625">
        <f t="shared" si="4"/>
        <v>102226</v>
      </c>
      <c r="D109" s="625">
        <v>0</v>
      </c>
      <c r="E109" s="625">
        <v>102226</v>
      </c>
      <c r="F109" s="624">
        <v>0</v>
      </c>
    </row>
    <row r="110" spans="2:6" ht="17.100000000000001" customHeight="1" thickBot="1" x14ac:dyDescent="0.2">
      <c r="B110" s="612" t="s">
        <v>459</v>
      </c>
      <c r="C110" s="632">
        <f t="shared" si="4"/>
        <v>52167</v>
      </c>
      <c r="D110" s="634">
        <v>0</v>
      </c>
      <c r="E110" s="632">
        <v>52167</v>
      </c>
      <c r="F110" s="631">
        <v>0</v>
      </c>
    </row>
    <row r="111" spans="2:6" ht="17.100000000000001" customHeight="1" thickBot="1" x14ac:dyDescent="0.2">
      <c r="B111" s="541" t="s">
        <v>476</v>
      </c>
      <c r="C111" s="542">
        <f t="shared" si="4"/>
        <v>27678614</v>
      </c>
      <c r="D111" s="542">
        <f>D112+D121</f>
        <v>22858617</v>
      </c>
      <c r="E111" s="542">
        <f>E112+E121</f>
        <v>4479540</v>
      </c>
      <c r="F111" s="609">
        <f>F112+F121</f>
        <v>340457</v>
      </c>
    </row>
    <row r="112" spans="2:6" ht="17.100000000000001" customHeight="1" thickBot="1" x14ac:dyDescent="0.2">
      <c r="B112" s="627" t="s">
        <v>431</v>
      </c>
      <c r="C112" s="619">
        <f t="shared" si="4"/>
        <v>27416998</v>
      </c>
      <c r="D112" s="619">
        <f>SUM(D113:D120)</f>
        <v>22627697</v>
      </c>
      <c r="E112" s="619">
        <f>SUM(E113:E120)</f>
        <v>4479540</v>
      </c>
      <c r="F112" s="618">
        <f>SUM(F113:F120)</f>
        <v>309761</v>
      </c>
    </row>
    <row r="113" spans="2:8" ht="17.100000000000001" customHeight="1" x14ac:dyDescent="0.15">
      <c r="B113" s="626" t="s">
        <v>475</v>
      </c>
      <c r="C113" s="625">
        <f t="shared" si="4"/>
        <v>22586122</v>
      </c>
      <c r="D113" s="625">
        <v>22586122</v>
      </c>
      <c r="E113" s="625">
        <v>0</v>
      </c>
      <c r="F113" s="624">
        <v>0</v>
      </c>
    </row>
    <row r="114" spans="2:8" ht="17.100000000000001" hidden="1" customHeight="1" x14ac:dyDescent="0.15">
      <c r="B114" s="633" t="s">
        <v>474</v>
      </c>
      <c r="C114" s="632">
        <f t="shared" si="4"/>
        <v>0</v>
      </c>
      <c r="D114" s="632">
        <v>0</v>
      </c>
      <c r="E114" s="632">
        <v>0</v>
      </c>
      <c r="F114" s="631">
        <v>0</v>
      </c>
    </row>
    <row r="115" spans="2:8" ht="17.100000000000001" customHeight="1" x14ac:dyDescent="0.15">
      <c r="B115" s="633" t="s">
        <v>473</v>
      </c>
      <c r="C115" s="632">
        <f t="shared" si="4"/>
        <v>4479540</v>
      </c>
      <c r="D115" s="632">
        <v>0</v>
      </c>
      <c r="E115" s="632">
        <v>4479540</v>
      </c>
      <c r="F115" s="631">
        <v>0</v>
      </c>
    </row>
    <row r="116" spans="2:8" ht="17.100000000000001" hidden="1" customHeight="1" x14ac:dyDescent="0.15">
      <c r="B116" s="633" t="s">
        <v>472</v>
      </c>
      <c r="C116" s="632">
        <f t="shared" si="4"/>
        <v>0</v>
      </c>
      <c r="D116" s="632">
        <v>0</v>
      </c>
      <c r="E116" s="632">
        <v>0</v>
      </c>
      <c r="F116" s="631">
        <v>0</v>
      </c>
    </row>
    <row r="117" spans="2:8" ht="17.100000000000001" hidden="1" customHeight="1" x14ac:dyDescent="0.15">
      <c r="B117" s="633" t="s">
        <v>471</v>
      </c>
      <c r="C117" s="632">
        <f t="shared" si="4"/>
        <v>0</v>
      </c>
      <c r="D117" s="632">
        <v>0</v>
      </c>
      <c r="E117" s="632">
        <v>0</v>
      </c>
      <c r="F117" s="631">
        <v>0</v>
      </c>
    </row>
    <row r="118" spans="2:8" ht="17.100000000000001" customHeight="1" x14ac:dyDescent="0.15">
      <c r="B118" s="633" t="s">
        <v>470</v>
      </c>
      <c r="C118" s="632">
        <f t="shared" si="4"/>
        <v>24907</v>
      </c>
      <c r="D118" s="632">
        <v>0</v>
      </c>
      <c r="E118" s="632">
        <v>0</v>
      </c>
      <c r="F118" s="631">
        <v>24907</v>
      </c>
    </row>
    <row r="119" spans="2:8" ht="17.100000000000001" customHeight="1" x14ac:dyDescent="0.15">
      <c r="B119" s="633" t="s">
        <v>469</v>
      </c>
      <c r="C119" s="632">
        <f t="shared" si="4"/>
        <v>284854</v>
      </c>
      <c r="D119" s="632">
        <v>0</v>
      </c>
      <c r="E119" s="632">
        <v>0</v>
      </c>
      <c r="F119" s="631">
        <v>284854</v>
      </c>
    </row>
    <row r="120" spans="2:8" ht="17.100000000000001" customHeight="1" thickBot="1" x14ac:dyDescent="0.2">
      <c r="B120" s="630" t="s">
        <v>468</v>
      </c>
      <c r="C120" s="629">
        <f t="shared" si="4"/>
        <v>41575</v>
      </c>
      <c r="D120" s="629">
        <v>41575</v>
      </c>
      <c r="E120" s="629">
        <v>0</v>
      </c>
      <c r="F120" s="628">
        <v>0</v>
      </c>
    </row>
    <row r="121" spans="2:8" ht="17.100000000000001" customHeight="1" thickBot="1" x14ac:dyDescent="0.2">
      <c r="B121" s="627" t="s">
        <v>430</v>
      </c>
      <c r="C121" s="619">
        <f t="shared" si="4"/>
        <v>261616</v>
      </c>
      <c r="D121" s="619">
        <f>SUM(D122:D123)</f>
        <v>230920</v>
      </c>
      <c r="E121" s="619">
        <f>SUM(E122:E123)</f>
        <v>0</v>
      </c>
      <c r="F121" s="618">
        <f>SUM(F122:F123)</f>
        <v>30696</v>
      </c>
    </row>
    <row r="122" spans="2:8" ht="17.100000000000001" customHeight="1" x14ac:dyDescent="0.15">
      <c r="B122" s="626" t="s">
        <v>467</v>
      </c>
      <c r="C122" s="625">
        <f t="shared" si="4"/>
        <v>229961</v>
      </c>
      <c r="D122" s="625">
        <v>229961</v>
      </c>
      <c r="E122" s="625">
        <v>0</v>
      </c>
      <c r="F122" s="624">
        <v>0</v>
      </c>
    </row>
    <row r="123" spans="2:8" ht="17.100000000000001" customHeight="1" thickBot="1" x14ac:dyDescent="0.2">
      <c r="B123" s="623" t="s">
        <v>466</v>
      </c>
      <c r="C123" s="622">
        <f t="shared" si="4"/>
        <v>31655</v>
      </c>
      <c r="D123" s="622">
        <v>959</v>
      </c>
      <c r="E123" s="622">
        <v>0</v>
      </c>
      <c r="F123" s="621">
        <v>30696</v>
      </c>
    </row>
    <row r="124" spans="2:8" ht="17.100000000000001" customHeight="1" thickBot="1" x14ac:dyDescent="0.2">
      <c r="B124" s="620" t="s">
        <v>465</v>
      </c>
      <c r="C124" s="619">
        <f>C90+C104+C111+C108</f>
        <v>33708075</v>
      </c>
      <c r="D124" s="619">
        <f>D90+D104+D111</f>
        <v>23487978</v>
      </c>
      <c r="E124" s="619">
        <f>E90+E104+E111+E108</f>
        <v>9352082</v>
      </c>
      <c r="F124" s="618">
        <f>F90+F104+F111</f>
        <v>868015</v>
      </c>
    </row>
    <row r="125" spans="2:8" ht="15" customHeight="1" thickBot="1" x14ac:dyDescent="0.2">
      <c r="B125" s="617"/>
      <c r="C125" s="616"/>
      <c r="D125" s="616"/>
      <c r="E125" s="616"/>
      <c r="F125" s="616"/>
    </row>
    <row r="126" spans="2:8" ht="15" customHeight="1" thickBot="1" x14ac:dyDescent="0.2">
      <c r="B126" s="770" t="s">
        <v>88</v>
      </c>
      <c r="C126" s="772" t="s">
        <v>429</v>
      </c>
      <c r="D126" s="579" t="s">
        <v>428</v>
      </c>
      <c r="E126" s="579" t="s">
        <v>427</v>
      </c>
      <c r="F126" s="578" t="s">
        <v>426</v>
      </c>
    </row>
    <row r="127" spans="2:8" ht="50.1" customHeight="1" thickBot="1" x14ac:dyDescent="0.2">
      <c r="B127" s="771"/>
      <c r="C127" s="774"/>
      <c r="D127" s="576" t="s">
        <v>425</v>
      </c>
      <c r="E127" s="576" t="s">
        <v>424</v>
      </c>
      <c r="F127" s="575" t="s">
        <v>423</v>
      </c>
    </row>
    <row r="128" spans="2:8" ht="17.100000000000001" customHeight="1" thickBot="1" x14ac:dyDescent="0.2">
      <c r="B128" s="561" t="s">
        <v>420</v>
      </c>
      <c r="C128" s="560"/>
      <c r="D128" s="560"/>
      <c r="E128" s="560"/>
      <c r="F128" s="560"/>
      <c r="G128" s="537"/>
      <c r="H128" s="537"/>
    </row>
    <row r="129" spans="2:12" ht="17.100000000000001" customHeight="1" thickBot="1" x14ac:dyDescent="0.2">
      <c r="B129" s="541" t="s">
        <v>291</v>
      </c>
      <c r="C129" s="542">
        <f t="shared" ref="C129:C136" si="5">SUM(D129:F129)</f>
        <v>4719056</v>
      </c>
      <c r="D129" s="542">
        <f>D130+D134</f>
        <v>0</v>
      </c>
      <c r="E129" s="542">
        <f>E130+E134</f>
        <v>4718186</v>
      </c>
      <c r="F129" s="609">
        <f>F130+F134</f>
        <v>870</v>
      </c>
    </row>
    <row r="130" spans="2:12" ht="17.100000000000001" customHeight="1" thickBot="1" x14ac:dyDescent="0.2">
      <c r="B130" s="614" t="s">
        <v>461</v>
      </c>
      <c r="C130" s="542">
        <f t="shared" si="5"/>
        <v>4714774</v>
      </c>
      <c r="D130" s="542">
        <f>SUM(D131:D133)</f>
        <v>0</v>
      </c>
      <c r="E130" s="542">
        <f>SUM(E131:E133)</f>
        <v>4713904</v>
      </c>
      <c r="F130" s="609">
        <f>SUM(F131:F133)</f>
        <v>870</v>
      </c>
    </row>
    <row r="131" spans="2:12" ht="17.100000000000001" customHeight="1" x14ac:dyDescent="0.15">
      <c r="B131" s="613" t="s">
        <v>464</v>
      </c>
      <c r="C131" s="594">
        <f t="shared" si="5"/>
        <v>4387421</v>
      </c>
      <c r="D131" s="594">
        <v>0</v>
      </c>
      <c r="E131" s="594">
        <v>4387421</v>
      </c>
      <c r="F131" s="593">
        <v>0</v>
      </c>
    </row>
    <row r="132" spans="2:12" ht="17.100000000000001" customHeight="1" x14ac:dyDescent="0.15">
      <c r="B132" s="612" t="s">
        <v>463</v>
      </c>
      <c r="C132" s="550">
        <f t="shared" si="5"/>
        <v>306538</v>
      </c>
      <c r="D132" s="550">
        <v>0</v>
      </c>
      <c r="E132" s="550">
        <v>306124</v>
      </c>
      <c r="F132" s="549">
        <v>414</v>
      </c>
    </row>
    <row r="133" spans="2:12" ht="17.100000000000001" customHeight="1" thickBot="1" x14ac:dyDescent="0.2">
      <c r="B133" s="615" t="s">
        <v>462</v>
      </c>
      <c r="C133" s="597">
        <f t="shared" si="5"/>
        <v>20815</v>
      </c>
      <c r="D133" s="597">
        <v>0</v>
      </c>
      <c r="E133" s="597">
        <v>20359</v>
      </c>
      <c r="F133" s="610">
        <v>456</v>
      </c>
    </row>
    <row r="134" spans="2:12" ht="17.100000000000001" customHeight="1" thickBot="1" x14ac:dyDescent="0.2">
      <c r="B134" s="614" t="s">
        <v>461</v>
      </c>
      <c r="C134" s="542">
        <f t="shared" si="5"/>
        <v>4282</v>
      </c>
      <c r="D134" s="542">
        <f>SUM(D135:D136)</f>
        <v>0</v>
      </c>
      <c r="E134" s="542">
        <f>SUM(E135:E136)</f>
        <v>4282</v>
      </c>
      <c r="F134" s="609">
        <f>SUM(F135:F136)</f>
        <v>0</v>
      </c>
    </row>
    <row r="135" spans="2:12" ht="17.100000000000001" customHeight="1" x14ac:dyDescent="0.15">
      <c r="B135" s="613" t="s">
        <v>460</v>
      </c>
      <c r="C135" s="594">
        <f t="shared" si="5"/>
        <v>3592</v>
      </c>
      <c r="D135" s="594">
        <v>0</v>
      </c>
      <c r="E135" s="594">
        <v>3592</v>
      </c>
      <c r="F135" s="593">
        <v>0</v>
      </c>
    </row>
    <row r="136" spans="2:12" ht="17.100000000000001" customHeight="1" thickBot="1" x14ac:dyDescent="0.2">
      <c r="B136" s="612" t="s">
        <v>459</v>
      </c>
      <c r="C136" s="597">
        <f t="shared" si="5"/>
        <v>690</v>
      </c>
      <c r="D136" s="611">
        <v>0</v>
      </c>
      <c r="E136" s="597">
        <v>690</v>
      </c>
      <c r="F136" s="610">
        <v>0</v>
      </c>
    </row>
    <row r="137" spans="2:12" ht="17.100000000000001" customHeight="1" thickBot="1" x14ac:dyDescent="0.2">
      <c r="B137" s="541" t="s">
        <v>418</v>
      </c>
      <c r="C137" s="542">
        <f>SUM(C129)</f>
        <v>4719056</v>
      </c>
      <c r="D137" s="542">
        <f>SUM(D129)</f>
        <v>0</v>
      </c>
      <c r="E137" s="542">
        <f>SUM(E129)</f>
        <v>4718186</v>
      </c>
      <c r="F137" s="609">
        <f>SUM(F129)</f>
        <v>870</v>
      </c>
      <c r="G137" s="537"/>
      <c r="H137" s="537"/>
    </row>
    <row r="138" spans="2:12" ht="15" customHeight="1" thickBot="1" x14ac:dyDescent="0.2">
      <c r="B138" s="544"/>
      <c r="C138" s="283"/>
      <c r="D138" s="283"/>
      <c r="E138" s="283"/>
      <c r="F138" s="283"/>
      <c r="G138" s="537"/>
      <c r="H138" s="537"/>
    </row>
    <row r="139" spans="2:12" ht="18.95" customHeight="1" thickBot="1" x14ac:dyDescent="0.2">
      <c r="B139" s="561" t="s">
        <v>458</v>
      </c>
      <c r="C139" s="560"/>
      <c r="D139" s="560"/>
      <c r="E139" s="560"/>
      <c r="F139" s="560"/>
      <c r="G139" s="537"/>
      <c r="H139" s="537"/>
    </row>
    <row r="140" spans="2:12" ht="18.95" customHeight="1" thickBot="1" x14ac:dyDescent="0.2">
      <c r="B140" s="543" t="s">
        <v>421</v>
      </c>
      <c r="C140" s="540">
        <f>SUM(D140:F140)</f>
        <v>33708075</v>
      </c>
      <c r="D140" s="540">
        <f>D124</f>
        <v>23487978</v>
      </c>
      <c r="E140" s="540">
        <f>E124</f>
        <v>9352082</v>
      </c>
      <c r="F140" s="539">
        <f>F124</f>
        <v>868015</v>
      </c>
      <c r="G140" s="537"/>
      <c r="H140" s="537"/>
    </row>
    <row r="141" spans="2:12" ht="18.95" customHeight="1" thickBot="1" x14ac:dyDescent="0.2">
      <c r="B141" s="541" t="s">
        <v>420</v>
      </c>
      <c r="C141" s="540">
        <f>SUM(D141:F141)</f>
        <v>4719056</v>
      </c>
      <c r="D141" s="542">
        <f>D137</f>
        <v>0</v>
      </c>
      <c r="E141" s="542">
        <f>E137</f>
        <v>4718186</v>
      </c>
      <c r="F141" s="609">
        <f>F137</f>
        <v>870</v>
      </c>
      <c r="G141" s="537"/>
      <c r="H141" s="537"/>
    </row>
    <row r="144" spans="2:12" ht="45" customHeight="1" x14ac:dyDescent="0.15">
      <c r="B144" s="608"/>
      <c r="C144" s="607"/>
      <c r="D144" s="607"/>
      <c r="E144" s="607"/>
      <c r="F144" s="607"/>
      <c r="G144" s="606" t="s">
        <v>457</v>
      </c>
      <c r="H144" s="604" t="s">
        <v>456</v>
      </c>
      <c r="I144" s="604" t="s">
        <v>455</v>
      </c>
      <c r="J144" s="605" t="s">
        <v>303</v>
      </c>
      <c r="K144" s="604" t="s">
        <v>454</v>
      </c>
      <c r="L144" s="603" t="s">
        <v>453</v>
      </c>
    </row>
    <row r="145" spans="2:12" ht="17.100000000000001" customHeight="1" thickBot="1" x14ac:dyDescent="0.2">
      <c r="B145" s="596"/>
      <c r="C145" s="595"/>
      <c r="D145" s="595"/>
      <c r="E145" s="595"/>
      <c r="F145" s="595"/>
      <c r="G145" s="670" t="s">
        <v>452</v>
      </c>
      <c r="H145" s="540">
        <v>346263</v>
      </c>
      <c r="I145" s="540">
        <v>6</v>
      </c>
      <c r="J145" s="540">
        <v>450</v>
      </c>
      <c r="K145" s="540">
        <v>133042</v>
      </c>
      <c r="L145" s="539">
        <v>40206</v>
      </c>
    </row>
    <row r="146" spans="2:12" ht="17.100000000000001" customHeight="1" x14ac:dyDescent="0.15">
      <c r="B146" s="599"/>
      <c r="C146" s="598"/>
      <c r="D146" s="598"/>
      <c r="E146" s="598"/>
      <c r="F146" s="598"/>
      <c r="G146" s="671" t="s">
        <v>451</v>
      </c>
      <c r="H146" s="594">
        <f>H147+H150</f>
        <v>12053</v>
      </c>
      <c r="I146" s="672">
        <f>I147+I150</f>
        <v>16</v>
      </c>
      <c r="J146" s="672">
        <f>J147+J150</f>
        <v>19</v>
      </c>
      <c r="K146" s="672">
        <f>K147+K150</f>
        <v>6736</v>
      </c>
      <c r="L146" s="673">
        <f>L147+L150</f>
        <v>-696</v>
      </c>
    </row>
    <row r="147" spans="2:12" ht="17.100000000000001" customHeight="1" x14ac:dyDescent="0.15">
      <c r="B147" s="602"/>
      <c r="C147" s="601"/>
      <c r="D147" s="601"/>
      <c r="E147" s="601"/>
      <c r="F147" s="601"/>
      <c r="G147" s="674" t="s">
        <v>450</v>
      </c>
      <c r="H147" s="594">
        <f>H148+H149</f>
        <v>12053</v>
      </c>
      <c r="I147" s="584">
        <f>I148+I149</f>
        <v>16</v>
      </c>
      <c r="J147" s="584">
        <f>J148+J149</f>
        <v>19</v>
      </c>
      <c r="K147" s="584">
        <f>K148+K149</f>
        <v>0</v>
      </c>
      <c r="L147" s="583">
        <f>L148+L149</f>
        <v>-710</v>
      </c>
    </row>
    <row r="148" spans="2:12" ht="17.100000000000001" customHeight="1" x14ac:dyDescent="0.15">
      <c r="B148" s="602"/>
      <c r="C148" s="601"/>
      <c r="D148" s="601"/>
      <c r="E148" s="601"/>
      <c r="F148" s="601"/>
      <c r="G148" s="675" t="s">
        <v>449</v>
      </c>
      <c r="H148" s="600">
        <v>12053</v>
      </c>
      <c r="I148" s="676">
        <v>16</v>
      </c>
      <c r="J148" s="676">
        <v>19</v>
      </c>
      <c r="K148" s="676">
        <v>0</v>
      </c>
      <c r="L148" s="677">
        <v>0</v>
      </c>
    </row>
    <row r="149" spans="2:12" ht="30" customHeight="1" x14ac:dyDescent="0.15">
      <c r="B149" s="602"/>
      <c r="C149" s="601"/>
      <c r="D149" s="601"/>
      <c r="E149" s="601"/>
      <c r="F149" s="601"/>
      <c r="G149" s="675" t="s">
        <v>448</v>
      </c>
      <c r="H149" s="600">
        <v>0</v>
      </c>
      <c r="I149" s="676">
        <v>0</v>
      </c>
      <c r="J149" s="676">
        <v>0</v>
      </c>
      <c r="K149" s="676">
        <v>0</v>
      </c>
      <c r="L149" s="677">
        <v>-710</v>
      </c>
    </row>
    <row r="150" spans="2:12" ht="17.100000000000001" customHeight="1" x14ac:dyDescent="0.15">
      <c r="B150" s="602"/>
      <c r="C150" s="601"/>
      <c r="D150" s="601"/>
      <c r="E150" s="601"/>
      <c r="F150" s="601"/>
      <c r="G150" s="674" t="s">
        <v>447</v>
      </c>
      <c r="H150" s="600">
        <v>0</v>
      </c>
      <c r="I150" s="676">
        <v>0</v>
      </c>
      <c r="J150" s="676">
        <v>0</v>
      </c>
      <c r="K150" s="676">
        <v>6736</v>
      </c>
      <c r="L150" s="677">
        <v>14</v>
      </c>
    </row>
    <row r="151" spans="2:12" ht="17.100000000000001" customHeight="1" x14ac:dyDescent="0.15">
      <c r="B151" s="602"/>
      <c r="C151" s="601"/>
      <c r="D151" s="601"/>
      <c r="E151" s="601"/>
      <c r="F151" s="601"/>
      <c r="G151" s="678" t="s">
        <v>446</v>
      </c>
      <c r="H151" s="600">
        <v>0</v>
      </c>
      <c r="I151" s="676">
        <v>0</v>
      </c>
      <c r="J151" s="676">
        <v>0</v>
      </c>
      <c r="K151" s="676">
        <v>6736</v>
      </c>
      <c r="L151" s="677">
        <v>14</v>
      </c>
    </row>
    <row r="152" spans="2:12" ht="17.100000000000001" customHeight="1" x14ac:dyDescent="0.15">
      <c r="B152" s="599"/>
      <c r="C152" s="598"/>
      <c r="D152" s="598"/>
      <c r="E152" s="598"/>
      <c r="F152" s="598"/>
      <c r="G152" s="551" t="s">
        <v>445</v>
      </c>
      <c r="H152" s="550">
        <v>3121268</v>
      </c>
      <c r="I152" s="584">
        <v>0</v>
      </c>
      <c r="J152" s="584">
        <v>0</v>
      </c>
      <c r="K152" s="584">
        <v>61902</v>
      </c>
      <c r="L152" s="583">
        <v>8610</v>
      </c>
    </row>
    <row r="153" spans="2:12" ht="17.100000000000001" customHeight="1" x14ac:dyDescent="0.15">
      <c r="B153" s="599"/>
      <c r="C153" s="598"/>
      <c r="D153" s="598"/>
      <c r="E153" s="598"/>
      <c r="F153" s="598"/>
      <c r="G153" s="551" t="s">
        <v>444</v>
      </c>
      <c r="H153" s="550">
        <v>-344563</v>
      </c>
      <c r="I153" s="584">
        <v>0</v>
      </c>
      <c r="J153" s="584">
        <v>0</v>
      </c>
      <c r="K153" s="584">
        <v>0</v>
      </c>
      <c r="L153" s="583">
        <v>0</v>
      </c>
    </row>
    <row r="154" spans="2:12" ht="17.100000000000001" customHeight="1" x14ac:dyDescent="0.15">
      <c r="B154" s="599"/>
      <c r="C154" s="598"/>
      <c r="D154" s="598"/>
      <c r="E154" s="598"/>
      <c r="F154" s="598"/>
      <c r="G154" s="551" t="s">
        <v>443</v>
      </c>
      <c r="H154" s="550">
        <v>-11866323</v>
      </c>
      <c r="I154" s="584">
        <v>0</v>
      </c>
      <c r="J154" s="584">
        <v>0</v>
      </c>
      <c r="K154" s="584">
        <v>-198072</v>
      </c>
      <c r="L154" s="583">
        <v>-15947</v>
      </c>
    </row>
    <row r="155" spans="2:12" ht="17.100000000000001" customHeight="1" x14ac:dyDescent="0.15">
      <c r="B155" s="599"/>
      <c r="C155" s="598"/>
      <c r="D155" s="598"/>
      <c r="E155" s="598"/>
      <c r="F155" s="598"/>
      <c r="G155" s="551" t="s">
        <v>442</v>
      </c>
      <c r="H155" s="550">
        <v>9260092</v>
      </c>
      <c r="I155" s="584">
        <v>0</v>
      </c>
      <c r="J155" s="584">
        <v>0</v>
      </c>
      <c r="K155" s="584">
        <v>304918</v>
      </c>
      <c r="L155" s="583">
        <v>0</v>
      </c>
    </row>
    <row r="156" spans="2:12" ht="15" customHeight="1" x14ac:dyDescent="0.15">
      <c r="B156" s="599"/>
      <c r="C156" s="598"/>
      <c r="D156" s="598"/>
      <c r="E156" s="598"/>
      <c r="F156" s="598"/>
      <c r="G156" s="551" t="s">
        <v>441</v>
      </c>
      <c r="H156" s="550">
        <v>-1723</v>
      </c>
      <c r="I156" s="584">
        <v>0</v>
      </c>
      <c r="J156" s="584">
        <v>0</v>
      </c>
      <c r="K156" s="584">
        <v>1235</v>
      </c>
      <c r="L156" s="583">
        <v>-2390</v>
      </c>
    </row>
    <row r="157" spans="2:12" ht="15" customHeight="1" x14ac:dyDescent="0.15">
      <c r="B157" s="599"/>
      <c r="C157" s="598"/>
      <c r="D157" s="598"/>
      <c r="E157" s="598"/>
      <c r="F157" s="598"/>
      <c r="G157" s="551" t="s">
        <v>440</v>
      </c>
      <c r="H157" s="550">
        <v>0</v>
      </c>
      <c r="I157" s="676">
        <v>0</v>
      </c>
      <c r="J157" s="676">
        <v>0</v>
      </c>
      <c r="K157" s="676">
        <v>0</v>
      </c>
      <c r="L157" s="677">
        <v>913</v>
      </c>
    </row>
    <row r="158" spans="2:12" ht="15" customHeight="1" thickBot="1" x14ac:dyDescent="0.2">
      <c r="B158" s="599"/>
      <c r="C158" s="598"/>
      <c r="D158" s="598"/>
      <c r="E158" s="598"/>
      <c r="F158" s="598"/>
      <c r="G158" s="662" t="s">
        <v>439</v>
      </c>
      <c r="H158" s="597">
        <v>0</v>
      </c>
      <c r="I158" s="679">
        <v>0</v>
      </c>
      <c r="J158" s="679">
        <v>0</v>
      </c>
      <c r="K158" s="679">
        <v>0</v>
      </c>
      <c r="L158" s="680">
        <v>0</v>
      </c>
    </row>
    <row r="159" spans="2:12" ht="17.100000000000001" customHeight="1" thickBot="1" x14ac:dyDescent="0.2">
      <c r="B159" s="596"/>
      <c r="C159" s="595"/>
      <c r="D159" s="595"/>
      <c r="E159" s="595"/>
      <c r="F159" s="595"/>
      <c r="G159" s="637" t="s">
        <v>438</v>
      </c>
      <c r="H159" s="542">
        <f>SUM(H145:H146,H152:H158)</f>
        <v>527067</v>
      </c>
      <c r="I159" s="542">
        <f>SUM(I145:I146,I152:I158)</f>
        <v>22</v>
      </c>
      <c r="J159" s="542">
        <f>SUM(J145:J146,J152:J158)</f>
        <v>469</v>
      </c>
      <c r="K159" s="542">
        <f>SUM(K145:K146,K152:K158)</f>
        <v>309761</v>
      </c>
      <c r="L159" s="609">
        <f>SUM(L145:L146,L152:L158)</f>
        <v>30696</v>
      </c>
    </row>
    <row r="160" spans="2:12" ht="37.5" customHeight="1" x14ac:dyDescent="0.15">
      <c r="G160" s="681" t="s">
        <v>437</v>
      </c>
      <c r="H160" s="594"/>
      <c r="I160" s="594"/>
      <c r="J160" s="594"/>
      <c r="K160" s="594"/>
      <c r="L160" s="593"/>
    </row>
    <row r="163" spans="2:8" ht="24.95" customHeight="1" thickBot="1" x14ac:dyDescent="0.2">
      <c r="B163" s="592" t="s">
        <v>436</v>
      </c>
      <c r="C163" s="591" t="s">
        <v>435</v>
      </c>
      <c r="D163" s="591" t="s">
        <v>434</v>
      </c>
      <c r="E163" s="591" t="s">
        <v>433</v>
      </c>
      <c r="F163" s="590" t="s">
        <v>432</v>
      </c>
      <c r="G163" s="591" t="s">
        <v>433</v>
      </c>
      <c r="H163" s="590" t="s">
        <v>432</v>
      </c>
    </row>
    <row r="164" spans="2:8" ht="17.100000000000001" customHeight="1" x14ac:dyDescent="0.15">
      <c r="B164" s="589" t="s">
        <v>300</v>
      </c>
      <c r="C164" s="588">
        <v>898</v>
      </c>
      <c r="D164" s="588">
        <v>0</v>
      </c>
      <c r="E164" s="588">
        <v>0</v>
      </c>
      <c r="F164" s="587">
        <v>-1811</v>
      </c>
    </row>
    <row r="165" spans="2:8" ht="17.100000000000001" hidden="1" customHeight="1" x14ac:dyDescent="0.15">
      <c r="B165" s="586" t="s">
        <v>431</v>
      </c>
      <c r="C165" s="585">
        <v>0</v>
      </c>
      <c r="D165" s="584">
        <v>0</v>
      </c>
      <c r="E165" s="584">
        <v>0</v>
      </c>
      <c r="F165" s="583">
        <v>0</v>
      </c>
    </row>
    <row r="166" spans="2:8" ht="17.100000000000001" customHeight="1" thickBot="1" x14ac:dyDescent="0.2">
      <c r="B166" s="582" t="s">
        <v>430</v>
      </c>
      <c r="C166" s="581">
        <v>898</v>
      </c>
      <c r="D166" s="581">
        <v>0</v>
      </c>
      <c r="E166" s="581">
        <v>0</v>
      </c>
      <c r="F166" s="580">
        <v>-1811</v>
      </c>
    </row>
  </sheetData>
  <mergeCells count="8">
    <mergeCell ref="B126:B127"/>
    <mergeCell ref="C126:C127"/>
    <mergeCell ref="B2:B3"/>
    <mergeCell ref="C2:C3"/>
    <mergeCell ref="B42:B43"/>
    <mergeCell ref="C42:C43"/>
    <mergeCell ref="B86:B87"/>
    <mergeCell ref="C86:C87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6"/>
  <sheetViews>
    <sheetView workbookViewId="0">
      <selection activeCell="B17" sqref="B17"/>
    </sheetView>
  </sheetViews>
  <sheetFormatPr defaultRowHeight="12.75" x14ac:dyDescent="0.2"/>
  <cols>
    <col min="1" max="1" width="9.140625" style="394"/>
    <col min="2" max="2" width="44.28515625" style="394" bestFit="1" customWidth="1"/>
    <col min="3" max="3" width="21.85546875" style="394" customWidth="1"/>
    <col min="4" max="4" width="24.5703125" style="394" customWidth="1"/>
    <col min="5" max="16384" width="9.140625" style="394"/>
  </cols>
  <sheetData>
    <row r="1" spans="2:6" ht="13.5" thickBot="1" x14ac:dyDescent="0.25"/>
    <row r="2" spans="2:6" s="641" customFormat="1" ht="23.25" customHeight="1" thickBot="1" x14ac:dyDescent="0.2">
      <c r="B2" s="776" t="s">
        <v>487</v>
      </c>
      <c r="C2" s="778" t="s">
        <v>486</v>
      </c>
      <c r="D2" s="779"/>
      <c r="E2" s="669"/>
      <c r="F2" s="668"/>
    </row>
    <row r="3" spans="2:6" s="641" customFormat="1" ht="17.100000000000001" customHeight="1" thickBot="1" x14ac:dyDescent="0.2">
      <c r="B3" s="777"/>
      <c r="C3" s="667" t="s">
        <v>89</v>
      </c>
      <c r="D3" s="666" t="s">
        <v>88</v>
      </c>
      <c r="E3" s="665"/>
      <c r="F3" s="552"/>
    </row>
    <row r="4" spans="2:6" s="641" customFormat="1" ht="17.100000000000001" customHeight="1" x14ac:dyDescent="0.15">
      <c r="B4" s="566" t="s">
        <v>485</v>
      </c>
      <c r="C4" s="664">
        <v>1549</v>
      </c>
      <c r="D4" s="663">
        <v>544</v>
      </c>
      <c r="E4" s="657"/>
    </row>
    <row r="5" spans="2:6" s="641" customFormat="1" ht="17.100000000000001" customHeight="1" thickBot="1" x14ac:dyDescent="0.2">
      <c r="B5" s="662" t="s">
        <v>484</v>
      </c>
      <c r="C5" s="611">
        <v>2537</v>
      </c>
      <c r="D5" s="661">
        <v>2163</v>
      </c>
      <c r="E5" s="657"/>
    </row>
    <row r="6" spans="2:6" s="641" customFormat="1" ht="17.100000000000001" customHeight="1" thickBot="1" x14ac:dyDescent="0.2">
      <c r="B6" s="660" t="s">
        <v>83</v>
      </c>
      <c r="C6" s="659">
        <f>SUM(C4:C5)</f>
        <v>4086</v>
      </c>
      <c r="D6" s="658">
        <f>SUM(D4:D5)</f>
        <v>2707</v>
      </c>
      <c r="E6" s="657"/>
    </row>
  </sheetData>
  <mergeCells count="2">
    <mergeCell ref="B2:B3"/>
    <mergeCell ref="C2:D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P20"/>
  <sheetViews>
    <sheetView workbookViewId="0">
      <selection activeCell="A3" sqref="A3:H3"/>
    </sheetView>
  </sheetViews>
  <sheetFormatPr defaultRowHeight="10.5" x14ac:dyDescent="0.15"/>
  <cols>
    <col min="1" max="1" width="24.28515625" style="21" customWidth="1"/>
    <col min="2" max="6" width="17.7109375" style="21" customWidth="1"/>
    <col min="7" max="7" width="8.7109375" style="21" bestFit="1" customWidth="1"/>
    <col min="8" max="8" width="17.5703125" style="21" bestFit="1" customWidth="1"/>
    <col min="9" max="9" width="15.5703125" style="21" customWidth="1"/>
    <col min="10" max="11" width="17.7109375" style="21" customWidth="1"/>
    <col min="12" max="16384" width="9.140625" style="21"/>
  </cols>
  <sheetData>
    <row r="1" spans="1:146" s="49" customFormat="1" x14ac:dyDescent="0.15">
      <c r="A1" s="50"/>
      <c r="B1" s="50"/>
      <c r="C1" s="50"/>
    </row>
    <row r="2" spans="1:146" ht="17.100000000000001" customHeight="1" x14ac:dyDescent="0.15">
      <c r="A2" s="48" t="s">
        <v>91</v>
      </c>
    </row>
    <row r="3" spans="1:146" ht="17.100000000000001" customHeight="1" x14ac:dyDescent="0.15">
      <c r="A3" s="707" t="s">
        <v>90</v>
      </c>
      <c r="B3" s="707"/>
      <c r="C3" s="707"/>
      <c r="D3" s="707"/>
      <c r="E3" s="707"/>
      <c r="F3" s="707"/>
      <c r="G3" s="707"/>
      <c r="H3" s="707"/>
    </row>
    <row r="4" spans="1:146" ht="11.25" thickBot="1" x14ac:dyDescent="0.2">
      <c r="A4" s="47"/>
      <c r="B4" s="47"/>
      <c r="C4" s="47"/>
      <c r="D4" s="47"/>
      <c r="E4" s="47"/>
      <c r="F4" s="47"/>
      <c r="G4" s="47"/>
      <c r="H4" s="47"/>
    </row>
    <row r="5" spans="1:146" ht="17.100000000000001" customHeight="1" thickBot="1" x14ac:dyDescent="0.2">
      <c r="A5" s="704" t="s">
        <v>81</v>
      </c>
      <c r="B5" s="705" t="s">
        <v>89</v>
      </c>
      <c r="C5" s="705"/>
      <c r="D5" s="705" t="s">
        <v>88</v>
      </c>
      <c r="E5" s="706"/>
      <c r="F5" s="708"/>
      <c r="G5" s="708"/>
      <c r="H5" s="708"/>
    </row>
    <row r="6" spans="1:146" ht="36.950000000000003" customHeight="1" thickBot="1" x14ac:dyDescent="0.2">
      <c r="A6" s="704"/>
      <c r="B6" s="46" t="s">
        <v>87</v>
      </c>
      <c r="C6" s="46" t="s">
        <v>86</v>
      </c>
      <c r="D6" s="46" t="s">
        <v>87</v>
      </c>
      <c r="E6" s="45" t="s">
        <v>86</v>
      </c>
      <c r="F6" s="44"/>
      <c r="G6" s="44"/>
      <c r="H6" s="44"/>
    </row>
    <row r="7" spans="1:146" ht="15" customHeight="1" x14ac:dyDescent="0.15">
      <c r="A7" s="43">
        <v>1</v>
      </c>
      <c r="B7" s="42">
        <v>4.95</v>
      </c>
      <c r="C7" s="42">
        <v>1.6737257202918816E-2</v>
      </c>
      <c r="D7" s="42">
        <v>4.5199999999999996</v>
      </c>
      <c r="E7" s="41">
        <v>0</v>
      </c>
      <c r="F7" s="34"/>
      <c r="G7" s="34"/>
      <c r="H7" s="33"/>
      <c r="I7" s="32"/>
    </row>
    <row r="8" spans="1:146" ht="15" customHeight="1" x14ac:dyDescent="0.15">
      <c r="A8" s="40">
        <v>2</v>
      </c>
      <c r="B8" s="39">
        <v>37.380000000000003</v>
      </c>
      <c r="C8" s="39">
        <v>3.631372616781673E-2</v>
      </c>
      <c r="D8" s="39">
        <v>31.529999999999998</v>
      </c>
      <c r="E8" s="38">
        <v>4.3225704246037597E-2</v>
      </c>
      <c r="F8" s="34"/>
      <c r="G8" s="34"/>
      <c r="H8" s="33"/>
      <c r="I8" s="32"/>
    </row>
    <row r="9" spans="1:146" ht="15" customHeight="1" x14ac:dyDescent="0.15">
      <c r="A9" s="40">
        <v>3</v>
      </c>
      <c r="B9" s="39">
        <v>20.22</v>
      </c>
      <c r="C9" s="39">
        <v>0.17028945737066203</v>
      </c>
      <c r="D9" s="39">
        <v>17.34</v>
      </c>
      <c r="E9" s="38">
        <v>0.13451411682098971</v>
      </c>
      <c r="F9" s="34"/>
      <c r="G9" s="34"/>
      <c r="H9" s="33"/>
      <c r="I9" s="32"/>
    </row>
    <row r="10" spans="1:146" ht="15" customHeight="1" x14ac:dyDescent="0.15">
      <c r="A10" s="40">
        <v>4</v>
      </c>
      <c r="B10" s="39">
        <v>22.020000000000003</v>
      </c>
      <c r="C10" s="39">
        <v>0.2803047414862776</v>
      </c>
      <c r="D10" s="39">
        <v>25.490000000000002</v>
      </c>
      <c r="E10" s="38">
        <v>0.32613515601737292</v>
      </c>
      <c r="F10" s="34"/>
      <c r="G10" s="34"/>
      <c r="H10" s="33"/>
      <c r="I10" s="32"/>
    </row>
    <row r="11" spans="1:146" ht="15" customHeight="1" x14ac:dyDescent="0.15">
      <c r="A11" s="40">
        <v>5</v>
      </c>
      <c r="B11" s="39">
        <v>5.53</v>
      </c>
      <c r="C11" s="39">
        <v>0.87279961569051712</v>
      </c>
      <c r="D11" s="39">
        <v>5.83</v>
      </c>
      <c r="E11" s="38">
        <v>1.0362750666358556</v>
      </c>
      <c r="F11" s="34"/>
      <c r="G11" s="34"/>
      <c r="H11" s="33"/>
      <c r="I11" s="32"/>
    </row>
    <row r="12" spans="1:146" ht="15" customHeight="1" x14ac:dyDescent="0.15">
      <c r="A12" s="40">
        <v>6</v>
      </c>
      <c r="B12" s="39">
        <v>0.64</v>
      </c>
      <c r="C12" s="39">
        <v>1.5447566171994711</v>
      </c>
      <c r="D12" s="39">
        <v>0.51</v>
      </c>
      <c r="E12" s="38">
        <v>1.6928468174680882</v>
      </c>
      <c r="F12" s="34"/>
      <c r="G12" s="34"/>
      <c r="H12" s="33"/>
      <c r="I12" s="32"/>
    </row>
    <row r="13" spans="1:146" ht="15" customHeight="1" x14ac:dyDescent="0.15">
      <c r="A13" s="40">
        <v>7</v>
      </c>
      <c r="B13" s="39">
        <v>1.8</v>
      </c>
      <c r="C13" s="39">
        <v>3.6110529078979279</v>
      </c>
      <c r="D13" s="39">
        <v>2.23</v>
      </c>
      <c r="E13" s="38">
        <v>3.8138128522286463</v>
      </c>
      <c r="F13" s="34"/>
      <c r="G13" s="34"/>
      <c r="H13" s="33"/>
      <c r="I13" s="32"/>
    </row>
    <row r="14" spans="1:146" ht="15" customHeight="1" x14ac:dyDescent="0.15">
      <c r="A14" s="40">
        <v>8</v>
      </c>
      <c r="B14" s="39">
        <v>1.03</v>
      </c>
      <c r="C14" s="39">
        <v>2.1250378882724266E-2</v>
      </c>
      <c r="D14" s="39">
        <v>4.8</v>
      </c>
      <c r="E14" s="38">
        <v>5.5402488424076222E-3</v>
      </c>
      <c r="F14" s="34"/>
      <c r="G14" s="34"/>
      <c r="H14" s="33"/>
      <c r="I14" s="32"/>
    </row>
    <row r="15" spans="1:146" ht="15" customHeight="1" x14ac:dyDescent="0.15">
      <c r="A15" s="40" t="s">
        <v>85</v>
      </c>
      <c r="B15" s="39">
        <v>2.4</v>
      </c>
      <c r="C15" s="39">
        <v>0</v>
      </c>
      <c r="D15" s="39">
        <v>2.39</v>
      </c>
      <c r="E15" s="38">
        <v>0</v>
      </c>
      <c r="F15" s="34"/>
      <c r="G15" s="34"/>
      <c r="H15" s="33"/>
      <c r="I15" s="32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24"/>
      <c r="DD15" s="24"/>
      <c r="DE15" s="24"/>
      <c r="DF15" s="24"/>
      <c r="DG15" s="24"/>
      <c r="DH15" s="24"/>
      <c r="DI15" s="24"/>
      <c r="DJ15" s="24"/>
      <c r="DK15" s="24"/>
      <c r="DL15" s="24"/>
      <c r="DM15" s="24"/>
      <c r="DN15" s="24"/>
      <c r="DO15" s="24"/>
      <c r="DP15" s="24"/>
      <c r="DQ15" s="24"/>
      <c r="DR15" s="24"/>
      <c r="DS15" s="24"/>
      <c r="DT15" s="24"/>
      <c r="DU15" s="24"/>
      <c r="DV15" s="24"/>
      <c r="DW15" s="24"/>
      <c r="DX15" s="24"/>
      <c r="DY15" s="24"/>
      <c r="DZ15" s="24"/>
      <c r="EA15" s="24"/>
      <c r="EB15" s="24"/>
      <c r="EC15" s="24"/>
      <c r="ED15" s="24"/>
      <c r="EE15" s="24"/>
      <c r="EF15" s="24"/>
      <c r="EG15" s="24"/>
      <c r="EH15" s="24"/>
      <c r="EI15" s="24"/>
      <c r="EJ15" s="24"/>
      <c r="EK15" s="24"/>
      <c r="EL15" s="24"/>
      <c r="EM15" s="24"/>
      <c r="EN15" s="24"/>
      <c r="EO15" s="24"/>
      <c r="EP15" s="24"/>
    </row>
    <row r="16" spans="1:146" ht="15" customHeight="1" thickBot="1" x14ac:dyDescent="0.2">
      <c r="A16" s="37" t="s">
        <v>84</v>
      </c>
      <c r="B16" s="36">
        <v>4.03</v>
      </c>
      <c r="C16" s="36">
        <v>57.573642138113101</v>
      </c>
      <c r="D16" s="36">
        <v>5.36</v>
      </c>
      <c r="E16" s="35">
        <v>49.030636755024624</v>
      </c>
      <c r="F16" s="34"/>
      <c r="G16" s="34"/>
      <c r="H16" s="33"/>
      <c r="I16" s="32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4"/>
      <c r="EB16" s="24"/>
      <c r="EC16" s="24"/>
      <c r="ED16" s="24"/>
      <c r="EE16" s="24"/>
      <c r="EF16" s="24"/>
      <c r="EG16" s="24"/>
      <c r="EH16" s="24"/>
      <c r="EI16" s="24"/>
      <c r="EJ16" s="24"/>
      <c r="EK16" s="24"/>
      <c r="EL16" s="24"/>
      <c r="EM16" s="24"/>
      <c r="EN16" s="24"/>
      <c r="EO16" s="24"/>
      <c r="EP16" s="24"/>
    </row>
    <row r="17" spans="1:146" s="25" customFormat="1" ht="15" customHeight="1" thickBot="1" x14ac:dyDescent="0.2">
      <c r="A17" s="31" t="s">
        <v>83</v>
      </c>
      <c r="B17" s="30">
        <v>100.00000000000001</v>
      </c>
      <c r="C17" s="29">
        <v>2.5538308219244752</v>
      </c>
      <c r="D17" s="29">
        <v>100</v>
      </c>
      <c r="E17" s="28">
        <v>2.9019826998834266</v>
      </c>
      <c r="F17" s="26"/>
      <c r="G17" s="26"/>
      <c r="H17" s="27"/>
      <c r="I17" s="26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</row>
    <row r="18" spans="1:146" x14ac:dyDescent="0.15"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24"/>
      <c r="DC18" s="24"/>
      <c r="DD18" s="24"/>
      <c r="DE18" s="24"/>
      <c r="DF18" s="2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</row>
    <row r="19" spans="1:146" x14ac:dyDescent="0.15">
      <c r="A19" s="21" t="s">
        <v>82</v>
      </c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  <c r="DB19" s="24"/>
      <c r="DC19" s="24"/>
      <c r="DD19" s="24"/>
      <c r="DE19" s="24"/>
      <c r="DF19" s="24"/>
      <c r="DG19" s="24"/>
      <c r="DH19" s="24"/>
      <c r="DI19" s="24"/>
      <c r="DJ19" s="24"/>
      <c r="DK19" s="24"/>
      <c r="DL19" s="24"/>
      <c r="DM19" s="24"/>
      <c r="DN19" s="24"/>
      <c r="DO19" s="24"/>
      <c r="DP19" s="24"/>
      <c r="DQ19" s="24"/>
      <c r="DR19" s="24"/>
      <c r="DS19" s="24"/>
      <c r="DT19" s="24"/>
      <c r="DU19" s="24"/>
      <c r="DV19" s="24"/>
      <c r="DW19" s="24"/>
      <c r="DX19" s="24"/>
      <c r="DY19" s="24"/>
      <c r="DZ19" s="24"/>
      <c r="EA19" s="24"/>
      <c r="EB19" s="24"/>
      <c r="EC19" s="24"/>
      <c r="ED19" s="24"/>
      <c r="EE19" s="24"/>
      <c r="EF19" s="24"/>
      <c r="EG19" s="24"/>
      <c r="EH19" s="24"/>
      <c r="EI19" s="24"/>
      <c r="EJ19" s="24"/>
      <c r="EK19" s="24"/>
      <c r="EL19" s="24"/>
      <c r="EM19" s="24"/>
      <c r="EN19" s="24"/>
      <c r="EO19" s="24"/>
      <c r="EP19" s="24"/>
    </row>
    <row r="20" spans="1:146" s="22" customFormat="1" x14ac:dyDescent="0.15">
      <c r="A20" s="23"/>
      <c r="B20" s="23"/>
      <c r="C20" s="23"/>
    </row>
  </sheetData>
  <mergeCells count="5">
    <mergeCell ref="A5:A6"/>
    <mergeCell ref="B5:C5"/>
    <mergeCell ref="D5:E5"/>
    <mergeCell ref="A3:H3"/>
    <mergeCell ref="F5:H5"/>
  </mergeCells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8"/>
  <sheetViews>
    <sheetView workbookViewId="0">
      <selection activeCell="B18" sqref="B18"/>
    </sheetView>
  </sheetViews>
  <sheetFormatPr defaultRowHeight="15" x14ac:dyDescent="0.25"/>
  <cols>
    <col min="1" max="1" width="38" style="51" customWidth="1"/>
    <col min="2" max="5" width="15.7109375" style="51" customWidth="1"/>
    <col min="6" max="6" width="4.28515625" style="51" customWidth="1"/>
    <col min="7" max="16384" width="9.140625" style="51"/>
  </cols>
  <sheetData>
    <row r="1" spans="1:8" x14ac:dyDescent="0.25">
      <c r="A1" s="709" t="s">
        <v>153</v>
      </c>
      <c r="B1" s="709"/>
      <c r="C1" s="709"/>
      <c r="D1" s="709"/>
      <c r="E1" s="709"/>
      <c r="F1" s="89"/>
    </row>
    <row r="2" spans="1:8" x14ac:dyDescent="0.25">
      <c r="A2" s="66"/>
      <c r="B2" s="66"/>
      <c r="C2" s="66"/>
      <c r="D2" s="66"/>
      <c r="E2" s="66"/>
      <c r="F2" s="66"/>
    </row>
    <row r="3" spans="1:8" x14ac:dyDescent="0.25">
      <c r="A3" s="66"/>
      <c r="B3" s="66"/>
      <c r="C3" s="66"/>
      <c r="D3" s="66"/>
      <c r="E3" s="66"/>
      <c r="F3" s="66"/>
    </row>
    <row r="4" spans="1:8" ht="27.95" customHeight="1" x14ac:dyDescent="0.25">
      <c r="A4" s="74" t="s">
        <v>89</v>
      </c>
      <c r="B4" s="73" t="s">
        <v>121</v>
      </c>
      <c r="C4" s="73" t="s">
        <v>120</v>
      </c>
      <c r="D4" s="73" t="s">
        <v>119</v>
      </c>
      <c r="E4" s="62" t="s">
        <v>118</v>
      </c>
      <c r="F4" s="66"/>
    </row>
    <row r="5" spans="1:8" x14ac:dyDescent="0.25">
      <c r="A5" s="72" t="s">
        <v>152</v>
      </c>
      <c r="B5" s="71">
        <v>0</v>
      </c>
      <c r="C5" s="71">
        <v>0</v>
      </c>
      <c r="D5" s="71">
        <v>0</v>
      </c>
      <c r="E5" s="79">
        <v>0</v>
      </c>
      <c r="F5" s="66"/>
    </row>
    <row r="6" spans="1:8" x14ac:dyDescent="0.25">
      <c r="A6" s="72" t="s">
        <v>151</v>
      </c>
      <c r="B6" s="71">
        <f>SUM(B7,B11,B14)</f>
        <v>2206911</v>
      </c>
      <c r="C6" s="71">
        <f>SUM(C7,C11,C14)</f>
        <v>1323411</v>
      </c>
      <c r="D6" s="71">
        <f>SUM(D7,D11,D14)</f>
        <v>656609</v>
      </c>
      <c r="E6" s="79">
        <f>B6-D6</f>
        <v>1550302</v>
      </c>
      <c r="F6" s="66"/>
      <c r="H6" s="65"/>
    </row>
    <row r="7" spans="1:8" x14ac:dyDescent="0.25">
      <c r="A7" s="72" t="s">
        <v>150</v>
      </c>
      <c r="B7" s="71">
        <f>SUM(B8:B9)</f>
        <v>696427</v>
      </c>
      <c r="C7" s="71">
        <f>SUM(C8:C9)</f>
        <v>187684</v>
      </c>
      <c r="D7" s="71">
        <f>SUM(D8:D9)</f>
        <v>69770</v>
      </c>
      <c r="E7" s="79">
        <f>B7-D7</f>
        <v>626657</v>
      </c>
      <c r="F7" s="66"/>
    </row>
    <row r="8" spans="1:8" x14ac:dyDescent="0.25">
      <c r="A8" s="88" t="s">
        <v>149</v>
      </c>
      <c r="B8" s="71">
        <v>52130</v>
      </c>
      <c r="C8" s="71">
        <v>5871</v>
      </c>
      <c r="D8" s="71">
        <v>2472</v>
      </c>
      <c r="E8" s="79">
        <v>49658</v>
      </c>
      <c r="F8" s="66"/>
    </row>
    <row r="9" spans="1:8" x14ac:dyDescent="0.25">
      <c r="A9" s="88" t="s">
        <v>148</v>
      </c>
      <c r="B9" s="71">
        <v>644297</v>
      </c>
      <c r="C9" s="71">
        <v>181813</v>
      </c>
      <c r="D9" s="71">
        <v>67298</v>
      </c>
      <c r="E9" s="79">
        <v>576999</v>
      </c>
      <c r="F9" s="66"/>
    </row>
    <row r="10" spans="1:8" x14ac:dyDescent="0.25">
      <c r="A10" s="87" t="s">
        <v>147</v>
      </c>
      <c r="B10" s="71">
        <v>515660</v>
      </c>
      <c r="C10" s="71">
        <v>116469</v>
      </c>
      <c r="D10" s="71">
        <v>36393</v>
      </c>
      <c r="E10" s="79">
        <v>479267</v>
      </c>
      <c r="F10" s="66"/>
    </row>
    <row r="11" spans="1:8" x14ac:dyDescent="0.25">
      <c r="A11" s="72" t="s">
        <v>146</v>
      </c>
      <c r="B11" s="71">
        <f>SUM(B12:B13)</f>
        <v>1510484</v>
      </c>
      <c r="C11" s="71">
        <f>SUM(C12:C13)</f>
        <v>1135727</v>
      </c>
      <c r="D11" s="71">
        <f>SUM(D12:D13)</f>
        <v>586839</v>
      </c>
      <c r="E11" s="79">
        <f>B11-D11</f>
        <v>923645</v>
      </c>
      <c r="F11" s="66"/>
    </row>
    <row r="12" spans="1:8" x14ac:dyDescent="0.25">
      <c r="A12" s="87" t="s">
        <v>145</v>
      </c>
      <c r="B12" s="71">
        <v>572640</v>
      </c>
      <c r="C12" s="71">
        <v>436131</v>
      </c>
      <c r="D12" s="71">
        <v>244646</v>
      </c>
      <c r="E12" s="79">
        <v>327994</v>
      </c>
      <c r="F12" s="66"/>
    </row>
    <row r="13" spans="1:8" x14ac:dyDescent="0.25">
      <c r="A13" s="87" t="s">
        <v>144</v>
      </c>
      <c r="B13" s="71">
        <v>937844</v>
      </c>
      <c r="C13" s="71">
        <v>699596</v>
      </c>
      <c r="D13" s="71">
        <v>342193</v>
      </c>
      <c r="E13" s="79">
        <v>595651</v>
      </c>
      <c r="F13" s="66"/>
    </row>
    <row r="14" spans="1:8" ht="15.75" thickBot="1" x14ac:dyDescent="0.3">
      <c r="A14" s="72" t="s">
        <v>143</v>
      </c>
      <c r="B14" s="80">
        <v>0</v>
      </c>
      <c r="C14" s="71">
        <v>0</v>
      </c>
      <c r="D14" s="71">
        <v>0</v>
      </c>
      <c r="E14" s="79">
        <v>0</v>
      </c>
      <c r="F14" s="66"/>
    </row>
    <row r="15" spans="1:8" ht="15.75" thickBot="1" x14ac:dyDescent="0.3">
      <c r="A15" s="69" t="s">
        <v>83</v>
      </c>
      <c r="B15" s="78">
        <f>SUM(B5:B6)</f>
        <v>2206911</v>
      </c>
      <c r="C15" s="78">
        <f>SUM(C5:C6)</f>
        <v>1323411</v>
      </c>
      <c r="D15" s="78">
        <f>SUM(D5:D6)</f>
        <v>656609</v>
      </c>
      <c r="E15" s="77">
        <f>B15-D15</f>
        <v>1550302</v>
      </c>
      <c r="F15" s="66"/>
    </row>
    <row r="16" spans="1:8" x14ac:dyDescent="0.25">
      <c r="A16" s="66"/>
      <c r="B16" s="66"/>
      <c r="C16" s="66"/>
      <c r="D16" s="66"/>
      <c r="E16" s="66"/>
      <c r="F16" s="66"/>
    </row>
    <row r="17" spans="1:6" x14ac:dyDescent="0.25">
      <c r="A17" s="66"/>
      <c r="B17" s="66"/>
      <c r="C17" s="66"/>
      <c r="D17" s="66"/>
      <c r="E17" s="66"/>
      <c r="F17" s="66"/>
    </row>
    <row r="18" spans="1:6" ht="27.95" customHeight="1" x14ac:dyDescent="0.25">
      <c r="A18" s="74" t="s">
        <v>88</v>
      </c>
      <c r="B18" s="73" t="s">
        <v>121</v>
      </c>
      <c r="C18" s="73" t="s">
        <v>120</v>
      </c>
      <c r="D18" s="73" t="s">
        <v>119</v>
      </c>
      <c r="E18" s="62" t="s">
        <v>118</v>
      </c>
      <c r="F18" s="66"/>
    </row>
    <row r="19" spans="1:6" x14ac:dyDescent="0.25">
      <c r="A19" s="72" t="s">
        <v>152</v>
      </c>
      <c r="B19" s="71">
        <v>1</v>
      </c>
      <c r="C19" s="71">
        <v>0</v>
      </c>
      <c r="D19" s="71">
        <v>0</v>
      </c>
      <c r="E19" s="79">
        <v>0.63200000000000001</v>
      </c>
      <c r="F19" s="66"/>
    </row>
    <row r="20" spans="1:6" x14ac:dyDescent="0.25">
      <c r="A20" s="72" t="s">
        <v>151</v>
      </c>
      <c r="B20" s="71">
        <f>SUM(B21,B25,B28)</f>
        <v>2281717</v>
      </c>
      <c r="C20" s="71">
        <f>SUM(C21,C25,C28)</f>
        <v>1749003</v>
      </c>
      <c r="D20" s="71">
        <f>SUM(D21,D25,D28)</f>
        <v>745806</v>
      </c>
      <c r="E20" s="79">
        <f>B20-D20</f>
        <v>1535911</v>
      </c>
      <c r="F20" s="66"/>
    </row>
    <row r="21" spans="1:6" x14ac:dyDescent="0.25">
      <c r="A21" s="72" t="s">
        <v>150</v>
      </c>
      <c r="B21" s="71">
        <f>SUM(B22:B23)</f>
        <v>469240</v>
      </c>
      <c r="C21" s="71">
        <f>SUM(C22:C23)</f>
        <v>186589</v>
      </c>
      <c r="D21" s="71">
        <f>SUM(D22:D23)</f>
        <v>70746</v>
      </c>
      <c r="E21" s="79">
        <f>B21-D21</f>
        <v>398494</v>
      </c>
      <c r="F21" s="66"/>
    </row>
    <row r="22" spans="1:6" x14ac:dyDescent="0.25">
      <c r="A22" s="88" t="s">
        <v>149</v>
      </c>
      <c r="B22" s="71">
        <v>22222</v>
      </c>
      <c r="C22" s="71">
        <v>17119</v>
      </c>
      <c r="D22" s="71">
        <v>6888</v>
      </c>
      <c r="E22" s="79">
        <v>15334</v>
      </c>
      <c r="F22" s="66"/>
    </row>
    <row r="23" spans="1:6" x14ac:dyDescent="0.25">
      <c r="A23" s="88" t="s">
        <v>148</v>
      </c>
      <c r="B23" s="71">
        <v>447018</v>
      </c>
      <c r="C23" s="71">
        <v>169470</v>
      </c>
      <c r="D23" s="71">
        <v>63858</v>
      </c>
      <c r="E23" s="79">
        <v>383160</v>
      </c>
      <c r="F23" s="66"/>
    </row>
    <row r="24" spans="1:6" x14ac:dyDescent="0.25">
      <c r="A24" s="87" t="s">
        <v>147</v>
      </c>
      <c r="B24" s="71">
        <v>379103</v>
      </c>
      <c r="C24" s="71">
        <v>124180</v>
      </c>
      <c r="D24" s="71">
        <v>51564</v>
      </c>
      <c r="E24" s="79">
        <v>327539</v>
      </c>
      <c r="F24" s="66"/>
    </row>
    <row r="25" spans="1:6" x14ac:dyDescent="0.25">
      <c r="A25" s="72" t="s">
        <v>146</v>
      </c>
      <c r="B25" s="71">
        <f>SUM(B26:B27)</f>
        <v>1812477</v>
      </c>
      <c r="C25" s="71">
        <f>SUM(C26:C27)</f>
        <v>1562414</v>
      </c>
      <c r="D25" s="71">
        <f>SUM(D26:D27)</f>
        <v>675060</v>
      </c>
      <c r="E25" s="79">
        <f>B25-D25</f>
        <v>1137417</v>
      </c>
      <c r="F25" s="66"/>
    </row>
    <row r="26" spans="1:6" x14ac:dyDescent="0.25">
      <c r="A26" s="87" t="s">
        <v>145</v>
      </c>
      <c r="B26" s="71">
        <v>765447</v>
      </c>
      <c r="C26" s="71">
        <v>693510</v>
      </c>
      <c r="D26" s="71">
        <v>369616</v>
      </c>
      <c r="E26" s="79">
        <v>395831</v>
      </c>
      <c r="F26" s="66"/>
    </row>
    <row r="27" spans="1:6" x14ac:dyDescent="0.25">
      <c r="A27" s="87" t="s">
        <v>144</v>
      </c>
      <c r="B27" s="71">
        <v>1047030</v>
      </c>
      <c r="C27" s="71">
        <v>868904</v>
      </c>
      <c r="D27" s="71">
        <v>305444</v>
      </c>
      <c r="E27" s="79">
        <v>741586</v>
      </c>
      <c r="F27" s="66"/>
    </row>
    <row r="28" spans="1:6" ht="15.75" thickBot="1" x14ac:dyDescent="0.3">
      <c r="A28" s="72" t="s">
        <v>143</v>
      </c>
      <c r="B28" s="80">
        <v>0</v>
      </c>
      <c r="C28" s="71">
        <v>0</v>
      </c>
      <c r="D28" s="71">
        <v>0</v>
      </c>
      <c r="E28" s="79">
        <v>0</v>
      </c>
      <c r="F28" s="66"/>
    </row>
    <row r="29" spans="1:6" ht="15.75" thickBot="1" x14ac:dyDescent="0.3">
      <c r="A29" s="69" t="s">
        <v>83</v>
      </c>
      <c r="B29" s="78">
        <f>SUM(B19:B20)</f>
        <v>2281718</v>
      </c>
      <c r="C29" s="78">
        <f>SUM(C19:C20)</f>
        <v>1749003</v>
      </c>
      <c r="D29" s="78">
        <f>SUM(D19:D20)</f>
        <v>745806</v>
      </c>
      <c r="E29" s="77">
        <f>B29-D29</f>
        <v>1535912</v>
      </c>
      <c r="F29" s="66"/>
    </row>
    <row r="30" spans="1:6" x14ac:dyDescent="0.25">
      <c r="A30" s="66"/>
      <c r="B30" s="66"/>
      <c r="C30" s="66"/>
      <c r="D30" s="66"/>
      <c r="E30" s="66"/>
      <c r="F30" s="66"/>
    </row>
    <row r="31" spans="1:6" x14ac:dyDescent="0.25">
      <c r="A31" s="66"/>
      <c r="B31" s="66"/>
      <c r="C31" s="66"/>
      <c r="D31" s="66"/>
      <c r="E31" s="66"/>
      <c r="F31" s="66"/>
    </row>
    <row r="32" spans="1:6" x14ac:dyDescent="0.25">
      <c r="A32" s="66"/>
      <c r="B32" s="66"/>
      <c r="C32" s="66"/>
      <c r="D32" s="66"/>
      <c r="E32" s="66"/>
      <c r="F32" s="66"/>
    </row>
    <row r="33" spans="1:6" ht="27.95" customHeight="1" x14ac:dyDescent="0.25">
      <c r="A33" s="74" t="s">
        <v>89</v>
      </c>
      <c r="B33" s="73" t="s">
        <v>121</v>
      </c>
      <c r="C33" s="73" t="s">
        <v>120</v>
      </c>
      <c r="D33" s="73" t="s">
        <v>119</v>
      </c>
      <c r="E33" s="62" t="s">
        <v>118</v>
      </c>
      <c r="F33" s="66"/>
    </row>
    <row r="34" spans="1:6" x14ac:dyDescent="0.25">
      <c r="A34" s="84" t="s">
        <v>137</v>
      </c>
      <c r="B34" s="83">
        <v>2281718</v>
      </c>
      <c r="C34" s="83">
        <v>1749003</v>
      </c>
      <c r="D34" s="83">
        <v>745806</v>
      </c>
      <c r="E34" s="81">
        <v>1535912</v>
      </c>
      <c r="F34" s="66"/>
    </row>
    <row r="35" spans="1:6" x14ac:dyDescent="0.25">
      <c r="A35" s="72" t="s">
        <v>140</v>
      </c>
      <c r="B35" s="71">
        <v>-418141</v>
      </c>
      <c r="C35" s="71">
        <v>-358851</v>
      </c>
      <c r="D35" s="71">
        <v>-187837</v>
      </c>
      <c r="E35" s="70">
        <v>-230304</v>
      </c>
      <c r="F35" s="66"/>
    </row>
    <row r="36" spans="1:6" x14ac:dyDescent="0.25">
      <c r="A36" s="72" t="s">
        <v>139</v>
      </c>
      <c r="B36" s="71">
        <v>505926</v>
      </c>
      <c r="C36" s="71">
        <v>156103</v>
      </c>
      <c r="D36" s="71">
        <v>71516</v>
      </c>
      <c r="E36" s="70">
        <v>434410</v>
      </c>
      <c r="F36" s="66"/>
    </row>
    <row r="37" spans="1:6" ht="15.75" thickBot="1" x14ac:dyDescent="0.3">
      <c r="A37" s="72" t="s">
        <v>138</v>
      </c>
      <c r="B37" s="71">
        <v>-162592</v>
      </c>
      <c r="C37" s="71">
        <v>-222844</v>
      </c>
      <c r="D37" s="71">
        <v>27124</v>
      </c>
      <c r="E37" s="70">
        <v>-189716</v>
      </c>
      <c r="F37" s="66"/>
    </row>
    <row r="38" spans="1:6" ht="15.75" thickBot="1" x14ac:dyDescent="0.3">
      <c r="A38" s="69" t="s">
        <v>142</v>
      </c>
      <c r="B38" s="86">
        <f>SUM(B34:B37)</f>
        <v>2206911</v>
      </c>
      <c r="C38" s="86">
        <f>SUM(C34:C37)</f>
        <v>1323411</v>
      </c>
      <c r="D38" s="86">
        <f>SUM(D34:D37)</f>
        <v>656609</v>
      </c>
      <c r="E38" s="85">
        <f>SUM(E34:E37)</f>
        <v>1550302</v>
      </c>
      <c r="F38" s="66"/>
    </row>
    <row r="39" spans="1:6" x14ac:dyDescent="0.25">
      <c r="A39" s="66"/>
      <c r="B39" s="66"/>
      <c r="C39" s="66"/>
      <c r="D39" s="66"/>
      <c r="E39" s="66"/>
      <c r="F39" s="66"/>
    </row>
    <row r="40" spans="1:6" x14ac:dyDescent="0.25">
      <c r="A40" s="66"/>
      <c r="B40" s="66"/>
      <c r="C40" s="66"/>
      <c r="D40" s="66"/>
      <c r="E40" s="66"/>
      <c r="F40" s="66"/>
    </row>
    <row r="41" spans="1:6" ht="27.95" customHeight="1" x14ac:dyDescent="0.25">
      <c r="A41" s="74" t="s">
        <v>88</v>
      </c>
      <c r="B41" s="73" t="s">
        <v>121</v>
      </c>
      <c r="C41" s="73" t="s">
        <v>120</v>
      </c>
      <c r="D41" s="73" t="s">
        <v>119</v>
      </c>
      <c r="E41" s="62" t="s">
        <v>118</v>
      </c>
      <c r="F41" s="66"/>
    </row>
    <row r="42" spans="1:6" x14ac:dyDescent="0.25">
      <c r="A42" s="84" t="s">
        <v>141</v>
      </c>
      <c r="B42" s="83">
        <v>1995592</v>
      </c>
      <c r="C42" s="82">
        <v>1526073</v>
      </c>
      <c r="D42" s="82">
        <v>588260</v>
      </c>
      <c r="E42" s="81">
        <v>1407332</v>
      </c>
      <c r="F42" s="66"/>
    </row>
    <row r="43" spans="1:6" x14ac:dyDescent="0.25">
      <c r="A43" s="72" t="s">
        <v>140</v>
      </c>
      <c r="B43" s="80">
        <v>-148406</v>
      </c>
      <c r="C43" s="71">
        <v>-124487</v>
      </c>
      <c r="D43" s="71">
        <v>-51335</v>
      </c>
      <c r="E43" s="79">
        <v>-97071</v>
      </c>
      <c r="F43" s="66"/>
    </row>
    <row r="44" spans="1:6" x14ac:dyDescent="0.25">
      <c r="A44" s="72" t="s">
        <v>139</v>
      </c>
      <c r="B44" s="80">
        <v>605363</v>
      </c>
      <c r="C44" s="80">
        <v>261236</v>
      </c>
      <c r="D44" s="80">
        <v>92086</v>
      </c>
      <c r="E44" s="79">
        <v>513277</v>
      </c>
      <c r="F44" s="66"/>
    </row>
    <row r="45" spans="1:6" ht="15.75" thickBot="1" x14ac:dyDescent="0.3">
      <c r="A45" s="72" t="s">
        <v>138</v>
      </c>
      <c r="B45" s="80">
        <v>-170831</v>
      </c>
      <c r="C45" s="80">
        <v>86181</v>
      </c>
      <c r="D45" s="80">
        <v>116795</v>
      </c>
      <c r="E45" s="79">
        <v>-287626</v>
      </c>
      <c r="F45" s="66"/>
    </row>
    <row r="46" spans="1:6" ht="15.75" thickBot="1" x14ac:dyDescent="0.3">
      <c r="A46" s="69" t="s">
        <v>137</v>
      </c>
      <c r="B46" s="78">
        <f>SUM(B42:B45)</f>
        <v>2281718</v>
      </c>
      <c r="C46" s="78">
        <f>SUM(C42:C45)</f>
        <v>1749003</v>
      </c>
      <c r="D46" s="78">
        <f>SUM(D42:D45)</f>
        <v>745806</v>
      </c>
      <c r="E46" s="77">
        <f>SUM(E42:E45)</f>
        <v>1535912</v>
      </c>
      <c r="F46" s="66"/>
    </row>
    <row r="47" spans="1:6" x14ac:dyDescent="0.25">
      <c r="F47" s="66"/>
    </row>
    <row r="48" spans="1:6" x14ac:dyDescent="0.25">
      <c r="A48" s="66"/>
      <c r="B48" s="66"/>
      <c r="C48" s="66"/>
      <c r="D48" s="66"/>
      <c r="E48" s="66"/>
      <c r="F48" s="66"/>
    </row>
    <row r="49" spans="1:6" ht="27.95" customHeight="1" x14ac:dyDescent="0.25">
      <c r="A49" s="74" t="s">
        <v>136</v>
      </c>
      <c r="B49" s="73" t="s">
        <v>121</v>
      </c>
      <c r="C49" s="73" t="s">
        <v>120</v>
      </c>
      <c r="D49" s="73" t="s">
        <v>119</v>
      </c>
      <c r="E49" s="62" t="s">
        <v>118</v>
      </c>
      <c r="F49" s="66"/>
    </row>
    <row r="50" spans="1:6" x14ac:dyDescent="0.25">
      <c r="A50" s="72" t="s">
        <v>134</v>
      </c>
      <c r="B50" s="71">
        <v>404615</v>
      </c>
      <c r="C50" s="71">
        <v>300604</v>
      </c>
      <c r="D50" s="71">
        <v>193030</v>
      </c>
      <c r="E50" s="70">
        <v>211585</v>
      </c>
      <c r="F50" s="66"/>
    </row>
    <row r="51" spans="1:6" ht="15.75" thickBot="1" x14ac:dyDescent="0.3">
      <c r="A51" s="72" t="s">
        <v>133</v>
      </c>
      <c r="B51" s="71">
        <v>1802296</v>
      </c>
      <c r="C51" s="71">
        <v>1022807</v>
      </c>
      <c r="D51" s="71">
        <v>463579</v>
      </c>
      <c r="E51" s="70">
        <v>1338717</v>
      </c>
      <c r="F51" s="66"/>
    </row>
    <row r="52" spans="1:6" ht="15.75" thickBot="1" x14ac:dyDescent="0.3">
      <c r="A52" s="69" t="s">
        <v>130</v>
      </c>
      <c r="B52" s="68">
        <f>SUM(B50:B51)</f>
        <v>2206911</v>
      </c>
      <c r="C52" s="68">
        <f>SUM(C50:C51)</f>
        <v>1323411</v>
      </c>
      <c r="D52" s="68">
        <f>SUM(D50:D51)</f>
        <v>656609</v>
      </c>
      <c r="E52" s="68">
        <f>B52-D52</f>
        <v>1550302</v>
      </c>
      <c r="F52" s="66"/>
    </row>
    <row r="53" spans="1:6" x14ac:dyDescent="0.25">
      <c r="A53" s="66"/>
      <c r="B53" s="66"/>
      <c r="C53" s="66"/>
      <c r="D53" s="66"/>
      <c r="E53" s="66"/>
      <c r="F53" s="66"/>
    </row>
    <row r="54" spans="1:6" x14ac:dyDescent="0.25">
      <c r="A54" s="66"/>
      <c r="B54" s="66"/>
      <c r="C54" s="66"/>
      <c r="D54" s="66"/>
      <c r="E54" s="66"/>
      <c r="F54" s="66"/>
    </row>
    <row r="55" spans="1:6" x14ac:dyDescent="0.25">
      <c r="A55" s="66"/>
      <c r="B55" s="66"/>
      <c r="C55" s="66"/>
      <c r="D55" s="66"/>
      <c r="E55" s="66"/>
      <c r="F55" s="66"/>
    </row>
    <row r="56" spans="1:6" ht="27.95" customHeight="1" x14ac:dyDescent="0.25">
      <c r="A56" s="74" t="s">
        <v>135</v>
      </c>
      <c r="B56" s="73" t="s">
        <v>121</v>
      </c>
      <c r="C56" s="73" t="s">
        <v>120</v>
      </c>
      <c r="D56" s="73" t="s">
        <v>119</v>
      </c>
      <c r="E56" s="62" t="s">
        <v>118</v>
      </c>
      <c r="F56" s="66"/>
    </row>
    <row r="57" spans="1:6" x14ac:dyDescent="0.25">
      <c r="A57" s="72" t="s">
        <v>134</v>
      </c>
      <c r="B57" s="71">
        <v>87616</v>
      </c>
      <c r="C57" s="71">
        <v>75919</v>
      </c>
      <c r="D57" s="71">
        <v>30938</v>
      </c>
      <c r="E57" s="70">
        <v>56678</v>
      </c>
      <c r="F57" s="66"/>
    </row>
    <row r="58" spans="1:6" ht="15.75" thickBot="1" x14ac:dyDescent="0.3">
      <c r="A58" s="72" t="s">
        <v>133</v>
      </c>
      <c r="B58" s="71">
        <v>2194102</v>
      </c>
      <c r="C58" s="71">
        <v>1673084</v>
      </c>
      <c r="D58" s="71">
        <v>714868</v>
      </c>
      <c r="E58" s="70">
        <v>1479234</v>
      </c>
      <c r="F58" s="66"/>
    </row>
    <row r="59" spans="1:6" ht="15.75" thickBot="1" x14ac:dyDescent="0.3">
      <c r="A59" s="69" t="s">
        <v>130</v>
      </c>
      <c r="B59" s="68">
        <f>SUM(B57:B58)</f>
        <v>2281718</v>
      </c>
      <c r="C59" s="68">
        <f>SUM(C57:C58)</f>
        <v>1749003</v>
      </c>
      <c r="D59" s="68">
        <f>SUM(D57:D58)</f>
        <v>745806</v>
      </c>
      <c r="E59" s="68">
        <f>B59-D59</f>
        <v>1535912</v>
      </c>
      <c r="F59" s="66"/>
    </row>
    <row r="60" spans="1:6" x14ac:dyDescent="0.25">
      <c r="A60" s="66"/>
      <c r="B60" s="66"/>
      <c r="C60" s="66"/>
      <c r="D60" s="66"/>
      <c r="E60" s="66"/>
      <c r="F60" s="66"/>
    </row>
    <row r="61" spans="1:6" x14ac:dyDescent="0.25">
      <c r="A61" s="66"/>
      <c r="B61" s="66"/>
      <c r="C61" s="66"/>
      <c r="D61" s="66"/>
      <c r="E61" s="66"/>
      <c r="F61" s="66"/>
    </row>
    <row r="62" spans="1:6" x14ac:dyDescent="0.25">
      <c r="A62" s="66"/>
      <c r="B62" s="66"/>
      <c r="C62" s="66"/>
      <c r="D62" s="66"/>
      <c r="E62" s="66"/>
      <c r="F62" s="66"/>
    </row>
    <row r="63" spans="1:6" ht="27.95" customHeight="1" x14ac:dyDescent="0.25">
      <c r="A63" s="74" t="s">
        <v>89</v>
      </c>
      <c r="B63" s="73" t="s">
        <v>121</v>
      </c>
      <c r="C63" s="73" t="s">
        <v>120</v>
      </c>
      <c r="D63" s="73" t="s">
        <v>119</v>
      </c>
      <c r="E63" s="62" t="s">
        <v>118</v>
      </c>
      <c r="F63" s="66"/>
    </row>
    <row r="64" spans="1:6" x14ac:dyDescent="0.25">
      <c r="A64" s="72" t="s">
        <v>132</v>
      </c>
      <c r="B64" s="71">
        <v>1780493</v>
      </c>
      <c r="C64" s="71">
        <v>896993</v>
      </c>
      <c r="D64" s="71">
        <v>400842</v>
      </c>
      <c r="E64" s="70">
        <v>1379651</v>
      </c>
      <c r="F64" s="66"/>
    </row>
    <row r="65" spans="1:6" ht="15.75" thickBot="1" x14ac:dyDescent="0.3">
      <c r="A65" s="72" t="s">
        <v>131</v>
      </c>
      <c r="B65" s="71">
        <v>426418</v>
      </c>
      <c r="C65" s="71">
        <v>426418</v>
      </c>
      <c r="D65" s="71">
        <v>255767</v>
      </c>
      <c r="E65" s="70">
        <v>170651</v>
      </c>
      <c r="F65" s="66"/>
    </row>
    <row r="66" spans="1:6" ht="15.75" thickBot="1" x14ac:dyDescent="0.3">
      <c r="A66" s="69" t="s">
        <v>130</v>
      </c>
      <c r="B66" s="68">
        <f>SUM(B64:B65)</f>
        <v>2206911</v>
      </c>
      <c r="C66" s="68">
        <f>SUM(C64:C65)</f>
        <v>1323411</v>
      </c>
      <c r="D66" s="68">
        <f>SUM(D64:D65)</f>
        <v>656609</v>
      </c>
      <c r="E66" s="68">
        <f>B66-D66</f>
        <v>1550302</v>
      </c>
      <c r="F66" s="66"/>
    </row>
    <row r="67" spans="1:6" x14ac:dyDescent="0.25">
      <c r="A67" s="66"/>
      <c r="B67" s="66"/>
      <c r="C67" s="66"/>
      <c r="D67" s="66"/>
      <c r="E67" s="66"/>
      <c r="F67" s="66"/>
    </row>
    <row r="68" spans="1:6" x14ac:dyDescent="0.25">
      <c r="A68" s="66"/>
      <c r="B68" s="66"/>
      <c r="C68" s="66"/>
      <c r="D68" s="66"/>
      <c r="E68" s="66"/>
      <c r="F68" s="66"/>
    </row>
    <row r="69" spans="1:6" x14ac:dyDescent="0.25">
      <c r="A69" s="66"/>
      <c r="B69" s="66"/>
      <c r="C69" s="66"/>
      <c r="D69" s="66"/>
      <c r="E69" s="66"/>
      <c r="F69" s="66"/>
    </row>
    <row r="70" spans="1:6" ht="27.95" customHeight="1" x14ac:dyDescent="0.25">
      <c r="A70" s="74" t="s">
        <v>88</v>
      </c>
      <c r="B70" s="73" t="s">
        <v>121</v>
      </c>
      <c r="C70" s="73" t="s">
        <v>120</v>
      </c>
      <c r="D70" s="73" t="s">
        <v>119</v>
      </c>
      <c r="E70" s="62" t="s">
        <v>118</v>
      </c>
      <c r="F70" s="66"/>
    </row>
    <row r="71" spans="1:6" x14ac:dyDescent="0.25">
      <c r="A71" s="72" t="s">
        <v>132</v>
      </c>
      <c r="B71" s="71">
        <v>1677732</v>
      </c>
      <c r="C71" s="71">
        <v>1145017</v>
      </c>
      <c r="D71" s="71">
        <v>535520</v>
      </c>
      <c r="E71" s="70">
        <v>1142212</v>
      </c>
      <c r="F71" s="66"/>
    </row>
    <row r="72" spans="1:6" ht="15.75" thickBot="1" x14ac:dyDescent="0.3">
      <c r="A72" s="72" t="s">
        <v>131</v>
      </c>
      <c r="B72" s="71">
        <v>603986</v>
      </c>
      <c r="C72" s="71">
        <v>603986</v>
      </c>
      <c r="D72" s="71">
        <v>210286</v>
      </c>
      <c r="E72" s="70">
        <v>393700</v>
      </c>
      <c r="F72" s="66"/>
    </row>
    <row r="73" spans="1:6" ht="15.75" thickBot="1" x14ac:dyDescent="0.3">
      <c r="A73" s="69" t="s">
        <v>130</v>
      </c>
      <c r="B73" s="68">
        <f>SUM(B71:B72)</f>
        <v>2281718</v>
      </c>
      <c r="C73" s="68">
        <f>SUM(C71:C72)</f>
        <v>1749003</v>
      </c>
      <c r="D73" s="68">
        <f>SUM(D71:D72)</f>
        <v>745806</v>
      </c>
      <c r="E73" s="68">
        <f>B73-D73</f>
        <v>1535912</v>
      </c>
      <c r="F73" s="66"/>
    </row>
    <row r="74" spans="1:6" x14ac:dyDescent="0.25">
      <c r="A74" s="76"/>
      <c r="B74" s="75"/>
      <c r="C74" s="75"/>
      <c r="D74" s="75"/>
      <c r="E74" s="75"/>
      <c r="F74" s="66"/>
    </row>
    <row r="75" spans="1:6" x14ac:dyDescent="0.25">
      <c r="A75" s="66"/>
      <c r="B75" s="66"/>
      <c r="C75" s="66"/>
      <c r="D75" s="66"/>
      <c r="E75" s="66"/>
      <c r="F75" s="66"/>
    </row>
    <row r="76" spans="1:6" x14ac:dyDescent="0.25">
      <c r="A76" s="66"/>
      <c r="B76" s="66"/>
      <c r="C76" s="66"/>
      <c r="D76" s="66"/>
      <c r="E76" s="66"/>
      <c r="F76" s="66"/>
    </row>
    <row r="77" spans="1:6" ht="27.95" customHeight="1" x14ac:dyDescent="0.25">
      <c r="A77" s="74" t="s">
        <v>129</v>
      </c>
      <c r="B77" s="73" t="s">
        <v>121</v>
      </c>
      <c r="C77" s="73" t="s">
        <v>120</v>
      </c>
      <c r="D77" s="73" t="s">
        <v>119</v>
      </c>
      <c r="E77" s="62" t="s">
        <v>118</v>
      </c>
      <c r="F77" s="66"/>
    </row>
    <row r="78" spans="1:6" x14ac:dyDescent="0.25">
      <c r="A78" s="72" t="s">
        <v>127</v>
      </c>
      <c r="B78" s="71">
        <v>803512</v>
      </c>
      <c r="C78" s="71">
        <v>37483</v>
      </c>
      <c r="D78" s="71">
        <v>4986</v>
      </c>
      <c r="E78" s="70">
        <v>798526</v>
      </c>
      <c r="F78" s="66"/>
    </row>
    <row r="79" spans="1:6" x14ac:dyDescent="0.25">
      <c r="A79" s="72" t="s">
        <v>126</v>
      </c>
      <c r="B79" s="71">
        <v>92803</v>
      </c>
      <c r="C79" s="71">
        <v>4490</v>
      </c>
      <c r="D79" s="71">
        <v>2479</v>
      </c>
      <c r="E79" s="70">
        <v>90324</v>
      </c>
      <c r="F79" s="66"/>
    </row>
    <row r="80" spans="1:6" x14ac:dyDescent="0.25">
      <c r="A80" s="72" t="s">
        <v>125</v>
      </c>
      <c r="B80" s="71">
        <v>21788</v>
      </c>
      <c r="C80" s="71">
        <v>3388</v>
      </c>
      <c r="D80" s="71">
        <v>626</v>
      </c>
      <c r="E80" s="70">
        <v>21162</v>
      </c>
      <c r="F80" s="66"/>
    </row>
    <row r="81" spans="1:6" ht="15.75" thickBot="1" x14ac:dyDescent="0.3">
      <c r="A81" s="72" t="s">
        <v>124</v>
      </c>
      <c r="B81" s="71">
        <v>10360</v>
      </c>
      <c r="C81" s="71">
        <v>10360</v>
      </c>
      <c r="D81" s="71">
        <v>62</v>
      </c>
      <c r="E81" s="70">
        <v>10298</v>
      </c>
      <c r="F81" s="66"/>
    </row>
    <row r="82" spans="1:6" ht="15.75" thickBot="1" x14ac:dyDescent="0.3">
      <c r="A82" s="69" t="s">
        <v>83</v>
      </c>
      <c r="B82" s="68">
        <f>SUM(B78:B81)</f>
        <v>928463</v>
      </c>
      <c r="C82" s="68">
        <f>SUM(C78:C81)</f>
        <v>55721</v>
      </c>
      <c r="D82" s="68">
        <f>SUM(D78:D81)</f>
        <v>8153</v>
      </c>
      <c r="E82" s="68">
        <f>B82-D82</f>
        <v>920310</v>
      </c>
      <c r="F82" s="66"/>
    </row>
    <row r="83" spans="1:6" x14ac:dyDescent="0.25">
      <c r="A83" s="66"/>
      <c r="B83" s="66"/>
      <c r="C83" s="66"/>
      <c r="D83" s="66"/>
      <c r="E83" s="66"/>
      <c r="F83" s="66"/>
    </row>
    <row r="84" spans="1:6" ht="27.95" customHeight="1" x14ac:dyDescent="0.25">
      <c r="A84" s="74" t="s">
        <v>128</v>
      </c>
      <c r="B84" s="73" t="s">
        <v>121</v>
      </c>
      <c r="C84" s="73" t="s">
        <v>120</v>
      </c>
      <c r="D84" s="73" t="s">
        <v>119</v>
      </c>
      <c r="E84" s="62" t="s">
        <v>118</v>
      </c>
      <c r="F84" s="66"/>
    </row>
    <row r="85" spans="1:6" x14ac:dyDescent="0.25">
      <c r="A85" s="72" t="s">
        <v>127</v>
      </c>
      <c r="B85" s="71">
        <v>337904</v>
      </c>
      <c r="C85" s="71">
        <v>81317</v>
      </c>
      <c r="D85" s="71">
        <v>1495</v>
      </c>
      <c r="E85" s="70">
        <v>336409</v>
      </c>
      <c r="F85" s="66"/>
    </row>
    <row r="86" spans="1:6" x14ac:dyDescent="0.25">
      <c r="A86" s="72" t="s">
        <v>126</v>
      </c>
      <c r="B86" s="71">
        <v>35576</v>
      </c>
      <c r="C86" s="71">
        <v>12393</v>
      </c>
      <c r="D86" s="71">
        <v>217</v>
      </c>
      <c r="E86" s="70">
        <v>35359</v>
      </c>
      <c r="F86" s="66"/>
    </row>
    <row r="87" spans="1:6" x14ac:dyDescent="0.25">
      <c r="A87" s="72" t="s">
        <v>125</v>
      </c>
      <c r="B87" s="71">
        <v>1881</v>
      </c>
      <c r="C87" s="71">
        <v>1093</v>
      </c>
      <c r="D87" s="71">
        <v>0</v>
      </c>
      <c r="E87" s="70">
        <v>1881</v>
      </c>
      <c r="F87" s="66"/>
    </row>
    <row r="88" spans="1:6" ht="15.75" thickBot="1" x14ac:dyDescent="0.3">
      <c r="A88" s="72" t="s">
        <v>124</v>
      </c>
      <c r="B88" s="71">
        <v>125117</v>
      </c>
      <c r="C88" s="71">
        <v>125117</v>
      </c>
      <c r="D88" s="71">
        <v>88</v>
      </c>
      <c r="E88" s="70">
        <v>125029</v>
      </c>
      <c r="F88" s="66"/>
    </row>
    <row r="89" spans="1:6" ht="15.75" thickBot="1" x14ac:dyDescent="0.3">
      <c r="A89" s="69" t="s">
        <v>83</v>
      </c>
      <c r="B89" s="68">
        <f>SUM(B85:B88)</f>
        <v>500478</v>
      </c>
      <c r="C89" s="68">
        <f>SUM(C85:C88)</f>
        <v>219920</v>
      </c>
      <c r="D89" s="68">
        <f>SUM(D85:D88)</f>
        <v>1800</v>
      </c>
      <c r="E89" s="68">
        <f>B89-D89</f>
        <v>498678</v>
      </c>
      <c r="F89" s="66"/>
    </row>
    <row r="90" spans="1:6" x14ac:dyDescent="0.25">
      <c r="A90" s="66"/>
      <c r="B90" s="66"/>
      <c r="C90" s="66"/>
      <c r="D90" s="66"/>
      <c r="E90" s="66"/>
      <c r="F90" s="66"/>
    </row>
    <row r="91" spans="1:6" x14ac:dyDescent="0.25">
      <c r="A91" s="66"/>
      <c r="B91" s="66"/>
      <c r="C91" s="66"/>
      <c r="D91" s="66"/>
      <c r="E91" s="66"/>
      <c r="F91" s="66"/>
    </row>
    <row r="92" spans="1:6" x14ac:dyDescent="0.25">
      <c r="A92" s="66"/>
      <c r="B92" s="66"/>
      <c r="C92" s="66"/>
      <c r="D92" s="66"/>
      <c r="E92" s="66"/>
      <c r="F92" s="66"/>
    </row>
    <row r="93" spans="1:6" ht="21" x14ac:dyDescent="0.25">
      <c r="A93" s="74" t="s">
        <v>129</v>
      </c>
      <c r="B93" s="73" t="s">
        <v>121</v>
      </c>
      <c r="C93" s="73" t="s">
        <v>120</v>
      </c>
      <c r="D93" s="73" t="s">
        <v>119</v>
      </c>
      <c r="E93" s="62" t="s">
        <v>118</v>
      </c>
      <c r="F93" s="66"/>
    </row>
    <row r="94" spans="1:6" x14ac:dyDescent="0.25">
      <c r="A94" s="72" t="s">
        <v>127</v>
      </c>
      <c r="B94" s="71">
        <v>421074</v>
      </c>
      <c r="C94" s="71">
        <v>415503</v>
      </c>
      <c r="D94" s="71">
        <v>200536</v>
      </c>
      <c r="E94" s="70">
        <v>220538</v>
      </c>
      <c r="F94" s="66"/>
    </row>
    <row r="95" spans="1:6" x14ac:dyDescent="0.25">
      <c r="A95" s="72" t="s">
        <v>126</v>
      </c>
      <c r="B95" s="71">
        <v>47575</v>
      </c>
      <c r="C95" s="71">
        <v>43235</v>
      </c>
      <c r="D95" s="71">
        <v>11104</v>
      </c>
      <c r="E95" s="70">
        <v>36471</v>
      </c>
      <c r="F95" s="66"/>
    </row>
    <row r="96" spans="1:6" x14ac:dyDescent="0.25">
      <c r="A96" s="72" t="s">
        <v>125</v>
      </c>
      <c r="B96" s="71">
        <v>36698</v>
      </c>
      <c r="C96" s="71">
        <v>35848</v>
      </c>
      <c r="D96" s="71">
        <v>17434</v>
      </c>
      <c r="E96" s="70">
        <v>19264</v>
      </c>
      <c r="F96" s="66"/>
    </row>
    <row r="97" spans="1:6" ht="15.75" thickBot="1" x14ac:dyDescent="0.3">
      <c r="A97" s="72" t="s">
        <v>124</v>
      </c>
      <c r="B97" s="71">
        <v>773101</v>
      </c>
      <c r="C97" s="71">
        <v>773104</v>
      </c>
      <c r="D97" s="71">
        <v>419382</v>
      </c>
      <c r="E97" s="70">
        <v>353719</v>
      </c>
      <c r="F97" s="66"/>
    </row>
    <row r="98" spans="1:6" ht="15.75" thickBot="1" x14ac:dyDescent="0.3">
      <c r="A98" s="69" t="s">
        <v>83</v>
      </c>
      <c r="B98" s="68">
        <f>SUM(B94:B97)</f>
        <v>1278448</v>
      </c>
      <c r="C98" s="68">
        <f>SUM(C94:C97)</f>
        <v>1267690</v>
      </c>
      <c r="D98" s="68">
        <f>SUM(D94:D97)</f>
        <v>648456</v>
      </c>
      <c r="E98" s="68">
        <f>B98-D98</f>
        <v>629992</v>
      </c>
      <c r="F98" s="66"/>
    </row>
    <row r="99" spans="1:6" x14ac:dyDescent="0.25">
      <c r="A99" s="66"/>
      <c r="B99" s="66"/>
      <c r="C99" s="66"/>
      <c r="D99" s="66"/>
      <c r="E99" s="66"/>
      <c r="F99" s="66"/>
    </row>
    <row r="100" spans="1:6" ht="21" x14ac:dyDescent="0.25">
      <c r="A100" s="74" t="s">
        <v>128</v>
      </c>
      <c r="B100" s="73" t="s">
        <v>121</v>
      </c>
      <c r="C100" s="73" t="s">
        <v>120</v>
      </c>
      <c r="D100" s="73" t="s">
        <v>119</v>
      </c>
      <c r="E100" s="62" t="s">
        <v>118</v>
      </c>
      <c r="F100" s="66"/>
    </row>
    <row r="101" spans="1:6" x14ac:dyDescent="0.25">
      <c r="A101" s="72" t="s">
        <v>127</v>
      </c>
      <c r="B101" s="71">
        <v>551981</v>
      </c>
      <c r="C101" s="71">
        <v>363797</v>
      </c>
      <c r="D101" s="71">
        <v>184529</v>
      </c>
      <c r="E101" s="70">
        <v>367452</v>
      </c>
      <c r="F101" s="66"/>
    </row>
    <row r="102" spans="1:6" x14ac:dyDescent="0.25">
      <c r="A102" s="72" t="s">
        <v>126</v>
      </c>
      <c r="B102" s="71">
        <v>108621</v>
      </c>
      <c r="C102" s="71">
        <v>55558</v>
      </c>
      <c r="D102" s="71">
        <v>20253</v>
      </c>
      <c r="E102" s="70">
        <v>88368</v>
      </c>
      <c r="F102" s="66"/>
    </row>
    <row r="103" spans="1:6" x14ac:dyDescent="0.25">
      <c r="A103" s="72" t="s">
        <v>125</v>
      </c>
      <c r="B103" s="71">
        <v>72579</v>
      </c>
      <c r="C103" s="71">
        <v>61669</v>
      </c>
      <c r="D103" s="71">
        <v>32984</v>
      </c>
      <c r="E103" s="70">
        <v>39595</v>
      </c>
      <c r="F103" s="66"/>
    </row>
    <row r="104" spans="1:6" ht="15.75" thickBot="1" x14ac:dyDescent="0.3">
      <c r="A104" s="72" t="s">
        <v>124</v>
      </c>
      <c r="B104" s="71">
        <v>1048059</v>
      </c>
      <c r="C104" s="71">
        <v>1048059</v>
      </c>
      <c r="D104" s="71">
        <v>506240</v>
      </c>
      <c r="E104" s="70">
        <v>541819</v>
      </c>
      <c r="F104" s="66"/>
    </row>
    <row r="105" spans="1:6" ht="15.75" thickBot="1" x14ac:dyDescent="0.3">
      <c r="A105" s="69" t="s">
        <v>83</v>
      </c>
      <c r="B105" s="68">
        <f>SUM(B101:B104)</f>
        <v>1781240</v>
      </c>
      <c r="C105" s="68">
        <f>SUM(C101:C104)</f>
        <v>1529083</v>
      </c>
      <c r="D105" s="68">
        <f>SUM(D101:D104)</f>
        <v>744006</v>
      </c>
      <c r="E105" s="68">
        <f>B105-D105</f>
        <v>1037234</v>
      </c>
      <c r="F105" s="66"/>
    </row>
    <row r="106" spans="1:6" x14ac:dyDescent="0.25">
      <c r="A106" s="66"/>
      <c r="B106" s="66"/>
      <c r="C106" s="66"/>
      <c r="D106" s="66"/>
      <c r="E106" s="66"/>
      <c r="F106" s="66"/>
    </row>
    <row r="107" spans="1:6" x14ac:dyDescent="0.25">
      <c r="A107" s="66"/>
      <c r="B107" s="67"/>
      <c r="C107" s="67"/>
      <c r="D107" s="67"/>
      <c r="E107" s="67"/>
      <c r="F107" s="66"/>
    </row>
    <row r="110" spans="1:6" ht="27.95" customHeight="1" x14ac:dyDescent="0.25">
      <c r="A110" s="64" t="s">
        <v>123</v>
      </c>
      <c r="B110" s="63" t="s">
        <v>121</v>
      </c>
      <c r="C110" s="63" t="s">
        <v>120</v>
      </c>
      <c r="D110" s="63" t="s">
        <v>119</v>
      </c>
      <c r="E110" s="62" t="s">
        <v>118</v>
      </c>
    </row>
    <row r="111" spans="1:6" x14ac:dyDescent="0.25">
      <c r="A111" s="61" t="s">
        <v>117</v>
      </c>
      <c r="B111" s="60">
        <v>231521</v>
      </c>
      <c r="C111" s="60">
        <v>215010</v>
      </c>
      <c r="D111" s="60">
        <v>161051</v>
      </c>
      <c r="E111" s="59">
        <v>70470</v>
      </c>
    </row>
    <row r="112" spans="1:6" x14ac:dyDescent="0.25">
      <c r="A112" s="58" t="s">
        <v>116</v>
      </c>
      <c r="B112" s="57">
        <v>1837</v>
      </c>
      <c r="C112" s="57">
        <v>423</v>
      </c>
      <c r="D112" s="56">
        <v>89</v>
      </c>
      <c r="E112" s="55">
        <v>1748</v>
      </c>
    </row>
    <row r="113" spans="1:5" x14ac:dyDescent="0.25">
      <c r="A113" s="58" t="s">
        <v>115</v>
      </c>
      <c r="B113" s="57">
        <v>32832</v>
      </c>
      <c r="C113" s="57">
        <v>31971</v>
      </c>
      <c r="D113" s="56">
        <v>9853</v>
      </c>
      <c r="E113" s="55">
        <v>22979</v>
      </c>
    </row>
    <row r="114" spans="1:5" x14ac:dyDescent="0.25">
      <c r="A114" s="58" t="s">
        <v>114</v>
      </c>
      <c r="B114" s="57">
        <v>124264</v>
      </c>
      <c r="C114" s="57">
        <v>104228</v>
      </c>
      <c r="D114" s="56">
        <v>17845</v>
      </c>
      <c r="E114" s="55">
        <v>106419</v>
      </c>
    </row>
    <row r="115" spans="1:5" x14ac:dyDescent="0.25">
      <c r="A115" s="58" t="s">
        <v>113</v>
      </c>
      <c r="B115" s="57">
        <v>50834</v>
      </c>
      <c r="C115" s="57">
        <v>13136</v>
      </c>
      <c r="D115" s="56">
        <v>8313</v>
      </c>
      <c r="E115" s="55">
        <v>42521</v>
      </c>
    </row>
    <row r="116" spans="1:5" x14ac:dyDescent="0.25">
      <c r="A116" s="58" t="s">
        <v>112</v>
      </c>
      <c r="B116" s="57">
        <v>1714</v>
      </c>
      <c r="C116" s="57">
        <v>1316</v>
      </c>
      <c r="D116" s="56">
        <v>81</v>
      </c>
      <c r="E116" s="55">
        <v>1633</v>
      </c>
    </row>
    <row r="117" spans="1:5" x14ac:dyDescent="0.25">
      <c r="A117" s="58" t="s">
        <v>111</v>
      </c>
      <c r="B117" s="57">
        <v>96706</v>
      </c>
      <c r="C117" s="57">
        <v>5980</v>
      </c>
      <c r="D117" s="56">
        <v>6876</v>
      </c>
      <c r="E117" s="55">
        <v>89830</v>
      </c>
    </row>
    <row r="118" spans="1:5" x14ac:dyDescent="0.25">
      <c r="A118" s="58" t="s">
        <v>110</v>
      </c>
      <c r="B118" s="57">
        <v>100013</v>
      </c>
      <c r="C118" s="57">
        <v>100013</v>
      </c>
      <c r="D118" s="56">
        <v>25876</v>
      </c>
      <c r="E118" s="55">
        <v>74137</v>
      </c>
    </row>
    <row r="119" spans="1:5" hidden="1" x14ac:dyDescent="0.25">
      <c r="A119" s="58" t="s">
        <v>109</v>
      </c>
      <c r="B119" s="57">
        <v>0</v>
      </c>
      <c r="C119" s="57">
        <v>0</v>
      </c>
      <c r="D119" s="56">
        <v>0</v>
      </c>
      <c r="E119" s="55">
        <v>0</v>
      </c>
    </row>
    <row r="120" spans="1:5" x14ac:dyDescent="0.25">
      <c r="A120" s="58" t="s">
        <v>108</v>
      </c>
      <c r="B120" s="57">
        <v>82086</v>
      </c>
      <c r="C120" s="57">
        <v>62017</v>
      </c>
      <c r="D120" s="56">
        <v>22189</v>
      </c>
      <c r="E120" s="55">
        <v>59897</v>
      </c>
    </row>
    <row r="121" spans="1:5" x14ac:dyDescent="0.25">
      <c r="A121" s="58" t="s">
        <v>107</v>
      </c>
      <c r="B121" s="57">
        <v>84844</v>
      </c>
      <c r="C121" s="57">
        <v>50527</v>
      </c>
      <c r="D121" s="56">
        <v>38909</v>
      </c>
      <c r="E121" s="55">
        <v>45935</v>
      </c>
    </row>
    <row r="122" spans="1:5" x14ac:dyDescent="0.25">
      <c r="A122" s="58" t="s">
        <v>106</v>
      </c>
      <c r="B122" s="57">
        <v>65051</v>
      </c>
      <c r="C122" s="57">
        <v>53027</v>
      </c>
      <c r="D122" s="56">
        <v>6998</v>
      </c>
      <c r="E122" s="55">
        <v>58053</v>
      </c>
    </row>
    <row r="123" spans="1:5" x14ac:dyDescent="0.25">
      <c r="A123" s="58" t="s">
        <v>105</v>
      </c>
      <c r="B123" s="57">
        <v>65647</v>
      </c>
      <c r="C123" s="57">
        <v>63792</v>
      </c>
      <c r="D123" s="56">
        <v>33316</v>
      </c>
      <c r="E123" s="55">
        <v>32331</v>
      </c>
    </row>
    <row r="124" spans="1:5" x14ac:dyDescent="0.25">
      <c r="A124" s="58" t="s">
        <v>104</v>
      </c>
      <c r="B124" s="57">
        <v>47718</v>
      </c>
      <c r="C124" s="57">
        <v>47303</v>
      </c>
      <c r="D124" s="56">
        <v>35451</v>
      </c>
      <c r="E124" s="55">
        <v>12267</v>
      </c>
    </row>
    <row r="125" spans="1:5" hidden="1" x14ac:dyDescent="0.25">
      <c r="A125" s="58" t="s">
        <v>103</v>
      </c>
      <c r="B125" s="57">
        <v>0</v>
      </c>
      <c r="C125" s="57">
        <v>0</v>
      </c>
      <c r="D125" s="56">
        <v>0</v>
      </c>
      <c r="E125" s="55">
        <v>0</v>
      </c>
    </row>
    <row r="126" spans="1:5" x14ac:dyDescent="0.25">
      <c r="A126" s="58" t="s">
        <v>102</v>
      </c>
      <c r="B126" s="57">
        <v>207192</v>
      </c>
      <c r="C126" s="57">
        <v>205038</v>
      </c>
      <c r="D126" s="56">
        <v>157336</v>
      </c>
      <c r="E126" s="55">
        <v>49856</v>
      </c>
    </row>
    <row r="127" spans="1:5" x14ac:dyDescent="0.25">
      <c r="A127" s="58" t="s">
        <v>101</v>
      </c>
      <c r="B127" s="57">
        <v>4720</v>
      </c>
      <c r="C127" s="57">
        <v>4513</v>
      </c>
      <c r="D127" s="56">
        <v>614</v>
      </c>
      <c r="E127" s="55">
        <v>4106</v>
      </c>
    </row>
    <row r="128" spans="1:5" x14ac:dyDescent="0.25">
      <c r="A128" s="58" t="s">
        <v>100</v>
      </c>
      <c r="B128" s="57">
        <v>13390</v>
      </c>
      <c r="C128" s="57">
        <v>7631</v>
      </c>
      <c r="D128" s="56">
        <v>4288</v>
      </c>
      <c r="E128" s="55">
        <v>9102</v>
      </c>
    </row>
    <row r="129" spans="1:5" x14ac:dyDescent="0.25">
      <c r="A129" s="58" t="s">
        <v>99</v>
      </c>
      <c r="B129" s="57">
        <v>13583</v>
      </c>
      <c r="C129" s="57">
        <v>12612</v>
      </c>
      <c r="D129" s="56">
        <v>6764</v>
      </c>
      <c r="E129" s="55">
        <v>6819</v>
      </c>
    </row>
    <row r="130" spans="1:5" x14ac:dyDescent="0.25">
      <c r="A130" s="58" t="s">
        <v>98</v>
      </c>
      <c r="B130" s="57">
        <v>284304</v>
      </c>
      <c r="C130" s="57">
        <v>121374</v>
      </c>
      <c r="D130" s="56">
        <v>44256</v>
      </c>
      <c r="E130" s="55">
        <v>240048</v>
      </c>
    </row>
    <row r="131" spans="1:5" x14ac:dyDescent="0.25">
      <c r="A131" s="58" t="s">
        <v>97</v>
      </c>
      <c r="B131" s="57">
        <v>3799</v>
      </c>
      <c r="C131" s="57">
        <v>3788</v>
      </c>
      <c r="D131" s="56">
        <v>3320</v>
      </c>
      <c r="E131" s="55">
        <v>479</v>
      </c>
    </row>
    <row r="132" spans="1:5" x14ac:dyDescent="0.25">
      <c r="A132" s="58" t="s">
        <v>96</v>
      </c>
      <c r="B132" s="57">
        <v>5156</v>
      </c>
      <c r="C132" s="57">
        <v>3353</v>
      </c>
      <c r="D132" s="56">
        <v>947</v>
      </c>
      <c r="E132" s="55">
        <v>4209</v>
      </c>
    </row>
    <row r="133" spans="1:5" x14ac:dyDescent="0.25">
      <c r="A133" s="58" t="s">
        <v>95</v>
      </c>
      <c r="B133" s="57">
        <v>10410</v>
      </c>
      <c r="C133" s="57">
        <v>6295</v>
      </c>
      <c r="D133" s="56">
        <v>2980</v>
      </c>
      <c r="E133" s="55">
        <v>7430</v>
      </c>
    </row>
    <row r="134" spans="1:5" x14ac:dyDescent="0.25">
      <c r="A134" s="58" t="s">
        <v>94</v>
      </c>
      <c r="B134" s="57">
        <v>62860</v>
      </c>
      <c r="C134" s="57">
        <v>56831</v>
      </c>
      <c r="D134" s="56">
        <v>16098</v>
      </c>
      <c r="E134" s="55">
        <v>46762</v>
      </c>
    </row>
    <row r="135" spans="1:5" x14ac:dyDescent="0.25">
      <c r="A135" s="58" t="s">
        <v>93</v>
      </c>
      <c r="B135" s="57">
        <v>257</v>
      </c>
      <c r="C135" s="57">
        <v>197</v>
      </c>
      <c r="D135" s="56">
        <v>116</v>
      </c>
      <c r="E135" s="55">
        <v>141</v>
      </c>
    </row>
    <row r="136" spans="1:5" ht="15.75" thickBot="1" x14ac:dyDescent="0.3">
      <c r="A136" s="58" t="s">
        <v>92</v>
      </c>
      <c r="B136" s="57">
        <v>616173</v>
      </c>
      <c r="C136" s="57">
        <v>153036</v>
      </c>
      <c r="D136" s="56">
        <v>53043</v>
      </c>
      <c r="E136" s="55">
        <v>563130</v>
      </c>
    </row>
    <row r="137" spans="1:5" ht="15.75" thickBot="1" x14ac:dyDescent="0.3">
      <c r="A137" s="54" t="s">
        <v>83</v>
      </c>
      <c r="B137" s="53">
        <f>SUM(B111:B136)</f>
        <v>2206911</v>
      </c>
      <c r="C137" s="53">
        <f>SUM(C111:C136)</f>
        <v>1323411</v>
      </c>
      <c r="D137" s="53">
        <f>SUM(D111:D136)</f>
        <v>656609</v>
      </c>
      <c r="E137" s="52">
        <f>B137-D137</f>
        <v>1550302</v>
      </c>
    </row>
    <row r="141" spans="1:5" ht="27.95" customHeight="1" x14ac:dyDescent="0.25">
      <c r="A141" s="64" t="s">
        <v>122</v>
      </c>
      <c r="B141" s="63" t="s">
        <v>121</v>
      </c>
      <c r="C141" s="63" t="s">
        <v>120</v>
      </c>
      <c r="D141" s="63" t="s">
        <v>119</v>
      </c>
      <c r="E141" s="62" t="s">
        <v>118</v>
      </c>
    </row>
    <row r="142" spans="1:5" x14ac:dyDescent="0.25">
      <c r="A142" s="61" t="s">
        <v>117</v>
      </c>
      <c r="B142" s="60">
        <v>240825</v>
      </c>
      <c r="C142" s="60">
        <v>220775</v>
      </c>
      <c r="D142" s="60">
        <v>112399</v>
      </c>
      <c r="E142" s="59">
        <v>128426</v>
      </c>
    </row>
    <row r="143" spans="1:5" x14ac:dyDescent="0.25">
      <c r="A143" s="58" t="s">
        <v>116</v>
      </c>
      <c r="B143" s="57">
        <v>964</v>
      </c>
      <c r="C143" s="57">
        <v>964</v>
      </c>
      <c r="D143" s="56">
        <v>1</v>
      </c>
      <c r="E143" s="55">
        <v>963</v>
      </c>
    </row>
    <row r="144" spans="1:5" x14ac:dyDescent="0.25">
      <c r="A144" s="58" t="s">
        <v>115</v>
      </c>
      <c r="B144" s="57">
        <v>56040</v>
      </c>
      <c r="C144" s="57">
        <v>51225</v>
      </c>
      <c r="D144" s="56">
        <v>22004</v>
      </c>
      <c r="E144" s="55">
        <v>34036</v>
      </c>
    </row>
    <row r="145" spans="1:5" x14ac:dyDescent="0.25">
      <c r="A145" s="58" t="s">
        <v>114</v>
      </c>
      <c r="B145" s="57">
        <v>154328</v>
      </c>
      <c r="C145" s="57">
        <v>144880</v>
      </c>
      <c r="D145" s="56">
        <v>19774</v>
      </c>
      <c r="E145" s="55">
        <v>134554</v>
      </c>
    </row>
    <row r="146" spans="1:5" x14ac:dyDescent="0.25">
      <c r="A146" s="58" t="s">
        <v>113</v>
      </c>
      <c r="B146" s="57">
        <v>41047</v>
      </c>
      <c r="C146" s="57">
        <v>2535</v>
      </c>
      <c r="D146" s="56">
        <v>1535</v>
      </c>
      <c r="E146" s="55">
        <v>39512</v>
      </c>
    </row>
    <row r="147" spans="1:5" x14ac:dyDescent="0.25">
      <c r="A147" s="58" t="s">
        <v>112</v>
      </c>
      <c r="B147" s="57">
        <v>20001</v>
      </c>
      <c r="C147" s="57">
        <v>20001</v>
      </c>
      <c r="D147" s="56">
        <v>4936</v>
      </c>
      <c r="E147" s="55">
        <v>15065</v>
      </c>
    </row>
    <row r="148" spans="1:5" x14ac:dyDescent="0.25">
      <c r="A148" s="58" t="s">
        <v>111</v>
      </c>
      <c r="B148" s="57">
        <v>88767</v>
      </c>
      <c r="C148" s="57">
        <v>82441</v>
      </c>
      <c r="D148" s="56">
        <v>66739</v>
      </c>
      <c r="E148" s="55">
        <v>22028</v>
      </c>
    </row>
    <row r="149" spans="1:5" x14ac:dyDescent="0.25">
      <c r="A149" s="58" t="s">
        <v>110</v>
      </c>
      <c r="B149" s="57">
        <v>109109</v>
      </c>
      <c r="C149" s="57">
        <v>109109</v>
      </c>
      <c r="D149" s="56">
        <v>17619</v>
      </c>
      <c r="E149" s="55">
        <v>91490</v>
      </c>
    </row>
    <row r="150" spans="1:5" x14ac:dyDescent="0.25">
      <c r="A150" s="58" t="s">
        <v>109</v>
      </c>
      <c r="B150" s="57">
        <v>91303</v>
      </c>
      <c r="C150" s="57">
        <v>91303</v>
      </c>
      <c r="D150" s="56">
        <v>45742</v>
      </c>
      <c r="E150" s="55">
        <v>45561</v>
      </c>
    </row>
    <row r="151" spans="1:5" x14ac:dyDescent="0.25">
      <c r="A151" s="58" t="s">
        <v>108</v>
      </c>
      <c r="B151" s="57">
        <v>91098</v>
      </c>
      <c r="C151" s="57">
        <v>82096</v>
      </c>
      <c r="D151" s="56">
        <v>36920</v>
      </c>
      <c r="E151" s="55">
        <v>54178</v>
      </c>
    </row>
    <row r="152" spans="1:5" x14ac:dyDescent="0.25">
      <c r="A152" s="58" t="s">
        <v>107</v>
      </c>
      <c r="B152" s="57">
        <v>75536</v>
      </c>
      <c r="C152" s="57">
        <v>44814</v>
      </c>
      <c r="D152" s="56">
        <v>34603</v>
      </c>
      <c r="E152" s="55">
        <v>40933</v>
      </c>
    </row>
    <row r="153" spans="1:5" x14ac:dyDescent="0.25">
      <c r="A153" s="58" t="s">
        <v>106</v>
      </c>
      <c r="B153" s="57">
        <v>40543</v>
      </c>
      <c r="C153" s="57">
        <v>40543</v>
      </c>
      <c r="D153" s="56">
        <v>13</v>
      </c>
      <c r="E153" s="55">
        <v>40530</v>
      </c>
    </row>
    <row r="154" spans="1:5" x14ac:dyDescent="0.25">
      <c r="A154" s="58" t="s">
        <v>105</v>
      </c>
      <c r="B154" s="57">
        <v>41529</v>
      </c>
      <c r="C154" s="57">
        <v>32723</v>
      </c>
      <c r="D154" s="56">
        <v>25147</v>
      </c>
      <c r="E154" s="55">
        <v>16382</v>
      </c>
    </row>
    <row r="155" spans="1:5" x14ac:dyDescent="0.25">
      <c r="A155" s="58" t="s">
        <v>104</v>
      </c>
      <c r="B155" s="57">
        <v>46424</v>
      </c>
      <c r="C155" s="57">
        <v>46424</v>
      </c>
      <c r="D155" s="56">
        <v>11668</v>
      </c>
      <c r="E155" s="55">
        <v>34756</v>
      </c>
    </row>
    <row r="156" spans="1:5" x14ac:dyDescent="0.25">
      <c r="A156" s="58" t="s">
        <v>103</v>
      </c>
      <c r="B156" s="57">
        <v>13753</v>
      </c>
      <c r="C156" s="57">
        <v>13753</v>
      </c>
      <c r="D156" s="56">
        <v>13753</v>
      </c>
      <c r="E156" s="55">
        <v>0</v>
      </c>
    </row>
    <row r="157" spans="1:5" x14ac:dyDescent="0.25">
      <c r="A157" s="58" t="s">
        <v>102</v>
      </c>
      <c r="B157" s="57">
        <v>217634</v>
      </c>
      <c r="C157" s="57">
        <v>208372</v>
      </c>
      <c r="D157" s="56">
        <v>139783</v>
      </c>
      <c r="E157" s="55">
        <v>77851</v>
      </c>
    </row>
    <row r="158" spans="1:5" x14ac:dyDescent="0.25">
      <c r="A158" s="58" t="s">
        <v>101</v>
      </c>
      <c r="B158" s="57">
        <v>6174</v>
      </c>
      <c r="C158" s="57">
        <v>6174</v>
      </c>
      <c r="D158" s="56">
        <v>819</v>
      </c>
      <c r="E158" s="55">
        <v>5355</v>
      </c>
    </row>
    <row r="159" spans="1:5" x14ac:dyDescent="0.25">
      <c r="A159" s="58" t="s">
        <v>100</v>
      </c>
      <c r="B159" s="57">
        <v>10968</v>
      </c>
      <c r="C159" s="57">
        <v>2043</v>
      </c>
      <c r="D159" s="56">
        <v>627</v>
      </c>
      <c r="E159" s="55">
        <v>10341</v>
      </c>
    </row>
    <row r="160" spans="1:5" x14ac:dyDescent="0.25">
      <c r="A160" s="58" t="s">
        <v>99</v>
      </c>
      <c r="B160" s="57">
        <v>6068</v>
      </c>
      <c r="C160" s="57">
        <v>6068</v>
      </c>
      <c r="D160" s="56">
        <v>2982</v>
      </c>
      <c r="E160" s="55">
        <v>3086</v>
      </c>
    </row>
    <row r="161" spans="1:5" x14ac:dyDescent="0.25">
      <c r="A161" s="58" t="s">
        <v>98</v>
      </c>
      <c r="B161" s="57">
        <v>393359</v>
      </c>
      <c r="C161" s="57">
        <v>290378</v>
      </c>
      <c r="D161" s="56">
        <v>77534</v>
      </c>
      <c r="E161" s="55">
        <v>315825</v>
      </c>
    </row>
    <row r="162" spans="1:5" x14ac:dyDescent="0.25">
      <c r="A162" s="58" t="s">
        <v>97</v>
      </c>
      <c r="B162" s="57">
        <v>11269</v>
      </c>
      <c r="C162" s="57">
        <v>11269</v>
      </c>
      <c r="D162" s="56">
        <v>10976</v>
      </c>
      <c r="E162" s="55">
        <v>293</v>
      </c>
    </row>
    <row r="163" spans="1:5" x14ac:dyDescent="0.25">
      <c r="A163" s="58" t="s">
        <v>96</v>
      </c>
      <c r="B163" s="57">
        <v>10925</v>
      </c>
      <c r="C163" s="57">
        <v>10925</v>
      </c>
      <c r="D163" s="56">
        <v>4709</v>
      </c>
      <c r="E163" s="55">
        <v>6216</v>
      </c>
    </row>
    <row r="164" spans="1:5" x14ac:dyDescent="0.25">
      <c r="A164" s="58" t="s">
        <v>95</v>
      </c>
      <c r="B164" s="57">
        <v>23611</v>
      </c>
      <c r="C164" s="57">
        <v>19717</v>
      </c>
      <c r="D164" s="56">
        <v>13811</v>
      </c>
      <c r="E164" s="55">
        <v>9800</v>
      </c>
    </row>
    <row r="165" spans="1:5" x14ac:dyDescent="0.25">
      <c r="A165" s="58" t="s">
        <v>94</v>
      </c>
      <c r="B165" s="57">
        <v>53392</v>
      </c>
      <c r="C165" s="57">
        <v>53389</v>
      </c>
      <c r="D165" s="56">
        <v>12539</v>
      </c>
      <c r="E165" s="55">
        <v>40853</v>
      </c>
    </row>
    <row r="166" spans="1:5" x14ac:dyDescent="0.25">
      <c r="A166" s="58" t="s">
        <v>93</v>
      </c>
      <c r="B166" s="57">
        <v>178</v>
      </c>
      <c r="C166" s="57">
        <v>178</v>
      </c>
      <c r="D166" s="56">
        <v>178</v>
      </c>
      <c r="E166" s="55">
        <v>0</v>
      </c>
    </row>
    <row r="167" spans="1:5" ht="15.75" thickBot="1" x14ac:dyDescent="0.3">
      <c r="A167" s="58" t="s">
        <v>92</v>
      </c>
      <c r="B167" s="57">
        <v>436873</v>
      </c>
      <c r="C167" s="57">
        <v>156904</v>
      </c>
      <c r="D167" s="56">
        <v>68995</v>
      </c>
      <c r="E167" s="55">
        <v>367878</v>
      </c>
    </row>
    <row r="168" spans="1:5" ht="15.75" thickBot="1" x14ac:dyDescent="0.3">
      <c r="A168" s="54" t="s">
        <v>83</v>
      </c>
      <c r="B168" s="53">
        <f>SUM(B142:B167)</f>
        <v>2281718</v>
      </c>
      <c r="C168" s="53">
        <f>SUM(C142:C167)</f>
        <v>1749003</v>
      </c>
      <c r="D168" s="53">
        <f>SUM(D142:D167)</f>
        <v>745806</v>
      </c>
      <c r="E168" s="52">
        <f>B168-D168</f>
        <v>1535912</v>
      </c>
    </row>
  </sheetData>
  <mergeCells count="1">
    <mergeCell ref="A1:E1"/>
  </mergeCells>
  <hyperlinks>
    <hyperlink ref="A34" location="_ftn1" display="_ftn1"/>
    <hyperlink ref="A42" location="_ftn1" display="_ftn1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4"/>
  <sheetViews>
    <sheetView workbookViewId="0">
      <selection activeCell="H20" sqref="H20"/>
    </sheetView>
  </sheetViews>
  <sheetFormatPr defaultRowHeight="11.25" x14ac:dyDescent="0.15"/>
  <cols>
    <col min="1" max="1" width="19.7109375" style="90" customWidth="1"/>
    <col min="2" max="14" width="8.7109375" style="91" customWidth="1"/>
    <col min="15" max="16384" width="9.140625" style="90"/>
  </cols>
  <sheetData>
    <row r="2" spans="1:14" ht="12" thickBot="1" x14ac:dyDescent="0.2">
      <c r="A2" s="105" t="s">
        <v>89</v>
      </c>
    </row>
    <row r="3" spans="1:14" ht="17.100000000000001" customHeight="1" x14ac:dyDescent="0.15">
      <c r="A3" s="104" t="s">
        <v>168</v>
      </c>
      <c r="B3" s="103" t="s">
        <v>181</v>
      </c>
      <c r="C3" s="103" t="s">
        <v>180</v>
      </c>
      <c r="D3" s="103" t="s">
        <v>179</v>
      </c>
      <c r="E3" s="103" t="s">
        <v>178</v>
      </c>
      <c r="F3" s="103" t="s">
        <v>177</v>
      </c>
      <c r="G3" s="103" t="s">
        <v>176</v>
      </c>
      <c r="H3" s="103" t="s">
        <v>175</v>
      </c>
      <c r="I3" s="103" t="s">
        <v>174</v>
      </c>
      <c r="J3" s="103" t="s">
        <v>173</v>
      </c>
      <c r="K3" s="103" t="s">
        <v>172</v>
      </c>
      <c r="L3" s="103" t="s">
        <v>171</v>
      </c>
      <c r="M3" s="103" t="s">
        <v>170</v>
      </c>
      <c r="N3" s="102" t="s">
        <v>169</v>
      </c>
    </row>
    <row r="4" spans="1:14" ht="27.95" customHeight="1" thickBot="1" x14ac:dyDescent="0.2">
      <c r="A4" s="94" t="s">
        <v>154</v>
      </c>
      <c r="B4" s="93">
        <v>0</v>
      </c>
      <c r="C4" s="93">
        <v>2.1</v>
      </c>
      <c r="D4" s="93">
        <v>216.3</v>
      </c>
      <c r="E4" s="93">
        <v>526.70000000000005</v>
      </c>
      <c r="F4" s="93">
        <v>571.4</v>
      </c>
      <c r="G4" s="93">
        <v>100.4</v>
      </c>
      <c r="H4" s="93">
        <v>120.4</v>
      </c>
      <c r="I4" s="93">
        <v>290.10000000000002</v>
      </c>
      <c r="J4" s="93">
        <v>172.8</v>
      </c>
      <c r="K4" s="93">
        <v>658.2</v>
      </c>
      <c r="L4" s="93">
        <v>136.1</v>
      </c>
      <c r="M4" s="93">
        <v>23.4</v>
      </c>
      <c r="N4" s="92">
        <v>133</v>
      </c>
    </row>
    <row r="5" spans="1:14" ht="12" thickBot="1" x14ac:dyDescent="0.2">
      <c r="A5" s="101"/>
      <c r="B5" s="100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8"/>
    </row>
    <row r="6" spans="1:14" ht="17.100000000000001" customHeight="1" x14ac:dyDescent="0.15">
      <c r="A6" s="97" t="s">
        <v>168</v>
      </c>
      <c r="B6" s="96" t="s">
        <v>167</v>
      </c>
      <c r="C6" s="96" t="s">
        <v>166</v>
      </c>
      <c r="D6" s="96" t="s">
        <v>165</v>
      </c>
      <c r="E6" s="96" t="s">
        <v>164</v>
      </c>
      <c r="F6" s="96" t="s">
        <v>163</v>
      </c>
      <c r="G6" s="96" t="s">
        <v>162</v>
      </c>
      <c r="H6" s="96" t="s">
        <v>161</v>
      </c>
      <c r="I6" s="96" t="s">
        <v>160</v>
      </c>
      <c r="J6" s="96" t="s">
        <v>159</v>
      </c>
      <c r="K6" s="96" t="s">
        <v>158</v>
      </c>
      <c r="L6" s="96" t="s">
        <v>157</v>
      </c>
      <c r="M6" s="96" t="s">
        <v>156</v>
      </c>
      <c r="N6" s="95" t="s">
        <v>155</v>
      </c>
    </row>
    <row r="7" spans="1:14" ht="27.95" customHeight="1" thickBot="1" x14ac:dyDescent="0.2">
      <c r="A7" s="94" t="s">
        <v>154</v>
      </c>
      <c r="B7" s="93">
        <v>5.4</v>
      </c>
      <c r="C7" s="93">
        <v>19.3</v>
      </c>
      <c r="D7" s="93">
        <v>58.1</v>
      </c>
      <c r="E7" s="93">
        <v>6.4</v>
      </c>
      <c r="F7" s="93">
        <v>6.1</v>
      </c>
      <c r="G7" s="93">
        <v>0</v>
      </c>
      <c r="H7" s="93">
        <v>0</v>
      </c>
      <c r="I7" s="93">
        <v>0</v>
      </c>
      <c r="J7" s="93">
        <v>0</v>
      </c>
      <c r="K7" s="93">
        <v>0</v>
      </c>
      <c r="L7" s="93">
        <v>0.7</v>
      </c>
      <c r="M7" s="93">
        <v>0.1</v>
      </c>
      <c r="N7" s="92">
        <v>0</v>
      </c>
    </row>
    <row r="9" spans="1:14" ht="12" thickBot="1" x14ac:dyDescent="0.2">
      <c r="A9" s="105" t="s">
        <v>88</v>
      </c>
    </row>
    <row r="10" spans="1:14" ht="17.100000000000001" customHeight="1" x14ac:dyDescent="0.15">
      <c r="A10" s="104" t="s">
        <v>168</v>
      </c>
      <c r="B10" s="103" t="s">
        <v>181</v>
      </c>
      <c r="C10" s="103" t="s">
        <v>180</v>
      </c>
      <c r="D10" s="103" t="s">
        <v>179</v>
      </c>
      <c r="E10" s="103" t="s">
        <v>178</v>
      </c>
      <c r="F10" s="103" t="s">
        <v>177</v>
      </c>
      <c r="G10" s="103" t="s">
        <v>176</v>
      </c>
      <c r="H10" s="103" t="s">
        <v>175</v>
      </c>
      <c r="I10" s="103" t="s">
        <v>174</v>
      </c>
      <c r="J10" s="103" t="s">
        <v>173</v>
      </c>
      <c r="K10" s="103" t="s">
        <v>172</v>
      </c>
      <c r="L10" s="103" t="s">
        <v>171</v>
      </c>
      <c r="M10" s="103" t="s">
        <v>170</v>
      </c>
      <c r="N10" s="102" t="s">
        <v>169</v>
      </c>
    </row>
    <row r="11" spans="1:14" ht="27.95" customHeight="1" thickBot="1" x14ac:dyDescent="0.2">
      <c r="A11" s="94" t="s">
        <v>154</v>
      </c>
      <c r="B11" s="93">
        <v>0</v>
      </c>
      <c r="C11" s="93">
        <v>209.25429505000002</v>
      </c>
      <c r="D11" s="93">
        <v>567.54395627999997</v>
      </c>
      <c r="E11" s="93">
        <v>304.36481173000004</v>
      </c>
      <c r="F11" s="93">
        <v>262.25503512</v>
      </c>
      <c r="G11" s="93">
        <v>246.50173269000004</v>
      </c>
      <c r="H11" s="93">
        <v>444.54441545000009</v>
      </c>
      <c r="I11" s="93">
        <v>430.51839122000001</v>
      </c>
      <c r="J11" s="93">
        <v>136.50495959</v>
      </c>
      <c r="K11" s="93">
        <v>189.90905065999999</v>
      </c>
      <c r="L11" s="93">
        <v>45.488822689999999</v>
      </c>
      <c r="M11" s="93">
        <v>51.220624440000002</v>
      </c>
      <c r="N11" s="92">
        <v>273.07490146000004</v>
      </c>
    </row>
    <row r="12" spans="1:14" ht="12" thickBot="1" x14ac:dyDescent="0.2">
      <c r="A12" s="101"/>
      <c r="B12" s="100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8"/>
    </row>
    <row r="13" spans="1:14" ht="17.100000000000001" customHeight="1" x14ac:dyDescent="0.15">
      <c r="A13" s="97" t="s">
        <v>168</v>
      </c>
      <c r="B13" s="96" t="s">
        <v>167</v>
      </c>
      <c r="C13" s="96" t="s">
        <v>166</v>
      </c>
      <c r="D13" s="96" t="s">
        <v>165</v>
      </c>
      <c r="E13" s="96" t="s">
        <v>164</v>
      </c>
      <c r="F13" s="96" t="s">
        <v>163</v>
      </c>
      <c r="G13" s="96" t="s">
        <v>162</v>
      </c>
      <c r="H13" s="96" t="s">
        <v>161</v>
      </c>
      <c r="I13" s="96" t="s">
        <v>160</v>
      </c>
      <c r="J13" s="96" t="s">
        <v>159</v>
      </c>
      <c r="K13" s="96" t="s">
        <v>158</v>
      </c>
      <c r="L13" s="96" t="s">
        <v>157</v>
      </c>
      <c r="M13" s="96" t="s">
        <v>156</v>
      </c>
      <c r="N13" s="95" t="s">
        <v>155</v>
      </c>
    </row>
    <row r="14" spans="1:14" ht="27.95" customHeight="1" thickBot="1" x14ac:dyDescent="0.2">
      <c r="A14" s="94" t="s">
        <v>154</v>
      </c>
      <c r="B14" s="93">
        <v>22.565493030000003</v>
      </c>
      <c r="C14" s="93">
        <v>22.609598950000002</v>
      </c>
      <c r="D14" s="93">
        <v>3.0714073799999997</v>
      </c>
      <c r="E14" s="93">
        <v>3.5238349200000001</v>
      </c>
      <c r="F14" s="93">
        <v>0.57752285000000003</v>
      </c>
      <c r="G14" s="93">
        <v>0.18039716</v>
      </c>
      <c r="H14" s="93">
        <v>2.07603019</v>
      </c>
      <c r="I14" s="93">
        <v>0.58876943999999998</v>
      </c>
      <c r="J14" s="93">
        <v>4.5786940000000005E-2</v>
      </c>
      <c r="K14" s="93">
        <v>0</v>
      </c>
      <c r="L14" s="93">
        <v>0</v>
      </c>
      <c r="M14" s="93">
        <v>0.11994054</v>
      </c>
      <c r="N14" s="92">
        <v>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7"/>
  <sheetViews>
    <sheetView workbookViewId="0">
      <selection activeCell="D22" sqref="D22"/>
    </sheetView>
  </sheetViews>
  <sheetFormatPr defaultRowHeight="12.75" x14ac:dyDescent="0.2"/>
  <cols>
    <col min="1" max="1" width="18.7109375" style="106" customWidth="1"/>
    <col min="2" max="7" width="15.7109375" style="106" customWidth="1"/>
    <col min="8" max="16384" width="9.140625" style="106"/>
  </cols>
  <sheetData>
    <row r="3" spans="1:7" s="90" customFormat="1" ht="17.100000000000001" customHeight="1" thickBot="1" x14ac:dyDescent="0.2">
      <c r="A3" s="710" t="s">
        <v>188</v>
      </c>
      <c r="B3" s="712" t="s">
        <v>187</v>
      </c>
      <c r="C3" s="712"/>
      <c r="D3" s="712" t="s">
        <v>186</v>
      </c>
      <c r="E3" s="712"/>
      <c r="F3" s="712" t="s">
        <v>185</v>
      </c>
      <c r="G3" s="713"/>
    </row>
    <row r="4" spans="1:7" s="90" customFormat="1" ht="17.100000000000001" customHeight="1" thickBot="1" x14ac:dyDescent="0.2">
      <c r="A4" s="711"/>
      <c r="B4" s="116">
        <v>2015</v>
      </c>
      <c r="C4" s="116">
        <v>2014</v>
      </c>
      <c r="D4" s="116">
        <v>2015</v>
      </c>
      <c r="E4" s="116">
        <v>2014</v>
      </c>
      <c r="F4" s="116">
        <v>2015</v>
      </c>
      <c r="G4" s="115">
        <v>2014</v>
      </c>
    </row>
    <row r="5" spans="1:7" s="107" customFormat="1" ht="17.100000000000001" customHeight="1" x14ac:dyDescent="0.2">
      <c r="A5" s="114" t="s">
        <v>184</v>
      </c>
      <c r="B5" s="60">
        <v>107.2</v>
      </c>
      <c r="C5" s="60">
        <v>153</v>
      </c>
      <c r="D5" s="60">
        <v>0</v>
      </c>
      <c r="E5" s="60">
        <v>0</v>
      </c>
      <c r="F5" s="60">
        <v>246</v>
      </c>
      <c r="G5" s="113">
        <v>456</v>
      </c>
    </row>
    <row r="6" spans="1:7" s="107" customFormat="1" ht="17.100000000000001" customHeight="1" x14ac:dyDescent="0.2">
      <c r="A6" s="112" t="s">
        <v>183</v>
      </c>
      <c r="B6" s="57">
        <v>1727</v>
      </c>
      <c r="C6" s="57">
        <v>2051</v>
      </c>
      <c r="D6" s="57">
        <v>445</v>
      </c>
      <c r="E6" s="57">
        <v>0</v>
      </c>
      <c r="F6" s="57">
        <v>695</v>
      </c>
      <c r="G6" s="111">
        <v>701</v>
      </c>
    </row>
    <row r="7" spans="1:7" s="107" customFormat="1" ht="17.100000000000001" customHeight="1" thickBot="1" x14ac:dyDescent="0.25">
      <c r="A7" s="110" t="s">
        <v>182</v>
      </c>
      <c r="B7" s="109">
        <v>-1</v>
      </c>
      <c r="C7" s="109">
        <v>-342</v>
      </c>
      <c r="D7" s="109">
        <v>-14</v>
      </c>
      <c r="E7" s="109">
        <v>0</v>
      </c>
      <c r="F7" s="109">
        <v>30</v>
      </c>
      <c r="G7" s="108">
        <v>37</v>
      </c>
    </row>
  </sheetData>
  <mergeCells count="4">
    <mergeCell ref="A3:A4"/>
    <mergeCell ref="B3:C3"/>
    <mergeCell ref="F3:G3"/>
    <mergeCell ref="D3:E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6"/>
  <sheetViews>
    <sheetView workbookViewId="0">
      <selection activeCell="E38" sqref="E38"/>
    </sheetView>
  </sheetViews>
  <sheetFormatPr defaultRowHeight="10.5" x14ac:dyDescent="0.2"/>
  <cols>
    <col min="1" max="1" width="24.28515625" style="117" customWidth="1"/>
    <col min="2" max="5" width="17.7109375" style="117" customWidth="1"/>
    <col min="6" max="7" width="9.140625" style="117"/>
    <col min="8" max="8" width="14.140625" style="117" customWidth="1"/>
    <col min="9" max="16384" width="9.140625" style="117"/>
  </cols>
  <sheetData>
    <row r="2" spans="1:5" ht="11.25" thickBot="1" x14ac:dyDescent="0.25"/>
    <row r="3" spans="1:5" ht="17.100000000000001" customHeight="1" thickBot="1" x14ac:dyDescent="0.25">
      <c r="A3" s="704" t="s">
        <v>81</v>
      </c>
      <c r="B3" s="705" t="s">
        <v>89</v>
      </c>
      <c r="C3" s="705"/>
      <c r="D3" s="705" t="s">
        <v>88</v>
      </c>
      <c r="E3" s="706"/>
    </row>
    <row r="4" spans="1:5" ht="36.950000000000003" customHeight="1" thickBot="1" x14ac:dyDescent="0.25">
      <c r="A4" s="704"/>
      <c r="B4" s="46" t="s">
        <v>190</v>
      </c>
      <c r="C4" s="46" t="s">
        <v>86</v>
      </c>
      <c r="D4" s="46" t="s">
        <v>190</v>
      </c>
      <c r="E4" s="45" t="s">
        <v>86</v>
      </c>
    </row>
    <row r="5" spans="1:5" ht="15" customHeight="1" x14ac:dyDescent="0.2">
      <c r="A5" s="131">
        <v>1</v>
      </c>
      <c r="B5" s="130">
        <v>29.31</v>
      </c>
      <c r="C5" s="130">
        <v>0.16</v>
      </c>
      <c r="D5" s="130">
        <v>38.880000000000003</v>
      </c>
      <c r="E5" s="129">
        <v>0.11</v>
      </c>
    </row>
    <row r="6" spans="1:5" ht="15" customHeight="1" x14ac:dyDescent="0.2">
      <c r="A6" s="127">
        <v>2</v>
      </c>
      <c r="B6" s="126">
        <v>34.07</v>
      </c>
      <c r="C6" s="126">
        <v>0.1</v>
      </c>
      <c r="D6" s="126">
        <v>47.69</v>
      </c>
      <c r="E6" s="125">
        <v>0.05</v>
      </c>
    </row>
    <row r="7" spans="1:5" ht="15" customHeight="1" x14ac:dyDescent="0.2">
      <c r="A7" s="127">
        <v>3</v>
      </c>
      <c r="B7" s="126">
        <v>29.46</v>
      </c>
      <c r="C7" s="126">
        <v>0.53</v>
      </c>
      <c r="D7" s="126">
        <v>7.74</v>
      </c>
      <c r="E7" s="125">
        <v>0.67</v>
      </c>
    </row>
    <row r="8" spans="1:5" ht="15" customHeight="1" x14ac:dyDescent="0.2">
      <c r="A8" s="127">
        <v>4</v>
      </c>
      <c r="B8" s="126">
        <v>3.04</v>
      </c>
      <c r="C8" s="126">
        <v>1.63</v>
      </c>
      <c r="D8" s="126">
        <v>5.38</v>
      </c>
      <c r="E8" s="125">
        <v>0.72</v>
      </c>
    </row>
    <row r="9" spans="1:5" ht="15" customHeight="1" x14ac:dyDescent="0.2">
      <c r="A9" s="127">
        <v>5</v>
      </c>
      <c r="B9" s="126">
        <v>3.05</v>
      </c>
      <c r="C9" s="126">
        <v>0.74</v>
      </c>
      <c r="D9" s="126">
        <v>0.26</v>
      </c>
      <c r="E9" s="125">
        <v>3.46</v>
      </c>
    </row>
    <row r="10" spans="1:5" ht="15" customHeight="1" x14ac:dyDescent="0.2">
      <c r="A10" s="127">
        <v>6</v>
      </c>
      <c r="B10" s="126">
        <v>0.03</v>
      </c>
      <c r="C10" s="126">
        <v>4.21</v>
      </c>
      <c r="D10" s="126">
        <v>0.01</v>
      </c>
      <c r="E10" s="125">
        <v>0.72</v>
      </c>
    </row>
    <row r="11" spans="1:5" ht="15" customHeight="1" x14ac:dyDescent="0.2">
      <c r="A11" s="127">
        <v>7</v>
      </c>
      <c r="B11" s="126">
        <v>0.03</v>
      </c>
      <c r="C11" s="126">
        <v>3.11</v>
      </c>
      <c r="D11" s="128" t="s">
        <v>189</v>
      </c>
      <c r="E11" s="125">
        <v>3.61</v>
      </c>
    </row>
    <row r="12" spans="1:5" ht="15" customHeight="1" x14ac:dyDescent="0.2">
      <c r="A12" s="127">
        <v>8</v>
      </c>
      <c r="B12" s="126">
        <v>1</v>
      </c>
      <c r="C12" s="126">
        <v>0.05</v>
      </c>
      <c r="D12" s="126">
        <v>0.03</v>
      </c>
      <c r="E12" s="125">
        <v>0</v>
      </c>
    </row>
    <row r="13" spans="1:5" ht="15" customHeight="1" thickBot="1" x14ac:dyDescent="0.25">
      <c r="A13" s="124" t="s">
        <v>84</v>
      </c>
      <c r="B13" s="123">
        <v>0.01</v>
      </c>
      <c r="C13" s="123">
        <v>5.53</v>
      </c>
      <c r="D13" s="123">
        <v>0.01</v>
      </c>
      <c r="E13" s="122">
        <v>0</v>
      </c>
    </row>
    <row r="14" spans="1:5" ht="15" customHeight="1" thickBot="1" x14ac:dyDescent="0.25">
      <c r="A14" s="121" t="s">
        <v>83</v>
      </c>
      <c r="B14" s="120">
        <f>SUM(B5:B13)</f>
        <v>100.00000000000001</v>
      </c>
      <c r="C14" s="120">
        <v>0.31</v>
      </c>
      <c r="D14" s="120">
        <f>SUM(D5:D13)</f>
        <v>100</v>
      </c>
      <c r="E14" s="119">
        <v>0.16660100046922044</v>
      </c>
    </row>
    <row r="16" spans="1:5" x14ac:dyDescent="0.2">
      <c r="A16" s="118"/>
    </row>
  </sheetData>
  <mergeCells count="3">
    <mergeCell ref="A3:A4"/>
    <mergeCell ref="B3:C3"/>
    <mergeCell ref="D3:E3"/>
  </mergeCells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5"/>
  <sheetViews>
    <sheetView workbookViewId="0">
      <selection activeCell="B19" sqref="B19"/>
    </sheetView>
  </sheetViews>
  <sheetFormatPr defaultRowHeight="10.5" x14ac:dyDescent="0.2"/>
  <cols>
    <col min="1" max="1" width="27.85546875" style="117" customWidth="1"/>
    <col min="2" max="6" width="15.7109375" style="117" customWidth="1"/>
    <col min="7" max="7" width="9.140625" style="117"/>
    <col min="8" max="8" width="10.140625" style="117" bestFit="1" customWidth="1"/>
    <col min="9" max="16384" width="9.140625" style="117"/>
  </cols>
  <sheetData>
    <row r="2" spans="1:8" x14ac:dyDescent="0.2">
      <c r="A2" s="714" t="s">
        <v>206</v>
      </c>
      <c r="B2" s="715"/>
      <c r="C2" s="715"/>
      <c r="D2" s="715"/>
      <c r="E2" s="715"/>
      <c r="F2" s="716"/>
    </row>
    <row r="3" spans="1:8" x14ac:dyDescent="0.2">
      <c r="A3" s="44"/>
      <c r="B3" s="153"/>
      <c r="C3" s="153"/>
      <c r="D3" s="153"/>
      <c r="E3" s="153"/>
    </row>
    <row r="4" spans="1:8" ht="20.100000000000001" customHeight="1" thickBot="1" x14ac:dyDescent="0.25">
      <c r="A4" s="152" t="s">
        <v>205</v>
      </c>
      <c r="B4" s="717" t="s">
        <v>203</v>
      </c>
      <c r="C4" s="717"/>
      <c r="D4" s="717"/>
      <c r="E4" s="717" t="s">
        <v>202</v>
      </c>
      <c r="F4" s="719" t="s">
        <v>83</v>
      </c>
    </row>
    <row r="5" spans="1:8" ht="29.1" customHeight="1" x14ac:dyDescent="0.2">
      <c r="A5" s="151" t="s">
        <v>201</v>
      </c>
      <c r="B5" s="150" t="s">
        <v>200</v>
      </c>
      <c r="C5" s="150" t="s">
        <v>199</v>
      </c>
      <c r="D5" s="150" t="s">
        <v>198</v>
      </c>
      <c r="E5" s="718"/>
      <c r="F5" s="719"/>
    </row>
    <row r="6" spans="1:8" ht="15" customHeight="1" x14ac:dyDescent="0.2">
      <c r="A6" s="149" t="s">
        <v>70</v>
      </c>
      <c r="B6" s="148">
        <v>0</v>
      </c>
      <c r="C6" s="148">
        <v>0</v>
      </c>
      <c r="D6" s="148">
        <v>0</v>
      </c>
      <c r="E6" s="148">
        <v>46353</v>
      </c>
      <c r="F6" s="147">
        <v>46353</v>
      </c>
    </row>
    <row r="7" spans="1:8" ht="15" customHeight="1" x14ac:dyDescent="0.2">
      <c r="A7" s="144" t="s">
        <v>197</v>
      </c>
      <c r="B7" s="143">
        <v>0</v>
      </c>
      <c r="C7" s="143">
        <v>0</v>
      </c>
      <c r="D7" s="143">
        <v>0</v>
      </c>
      <c r="E7" s="143">
        <v>827919</v>
      </c>
      <c r="F7" s="142">
        <v>827919</v>
      </c>
    </row>
    <row r="8" spans="1:8" ht="15" customHeight="1" x14ac:dyDescent="0.2">
      <c r="A8" s="144" t="s">
        <v>196</v>
      </c>
      <c r="B8" s="143">
        <v>178492</v>
      </c>
      <c r="C8" s="143">
        <v>0</v>
      </c>
      <c r="D8" s="143">
        <v>24313</v>
      </c>
      <c r="E8" s="143">
        <v>28913377</v>
      </c>
      <c r="F8" s="142">
        <v>29116182</v>
      </c>
      <c r="H8" s="146"/>
    </row>
    <row r="9" spans="1:8" ht="15" customHeight="1" x14ac:dyDescent="0.2">
      <c r="A9" s="144" t="s">
        <v>195</v>
      </c>
      <c r="B9" s="143">
        <v>0</v>
      </c>
      <c r="C9" s="143">
        <v>0</v>
      </c>
      <c r="D9" s="143">
        <v>219484</v>
      </c>
      <c r="E9" s="143">
        <v>388301</v>
      </c>
      <c r="F9" s="142">
        <v>607785</v>
      </c>
      <c r="H9" s="145"/>
    </row>
    <row r="10" spans="1:8" ht="15" customHeight="1" x14ac:dyDescent="0.2">
      <c r="A10" s="144" t="s">
        <v>194</v>
      </c>
      <c r="B10" s="143">
        <v>0</v>
      </c>
      <c r="C10" s="143">
        <v>0</v>
      </c>
      <c r="D10" s="143">
        <v>128406</v>
      </c>
      <c r="E10" s="143">
        <v>361620</v>
      </c>
      <c r="F10" s="142">
        <v>490026</v>
      </c>
    </row>
    <row r="11" spans="1:8" ht="15" customHeight="1" x14ac:dyDescent="0.2">
      <c r="A11" s="144" t="s">
        <v>193</v>
      </c>
      <c r="B11" s="143">
        <v>0</v>
      </c>
      <c r="C11" s="143">
        <v>0</v>
      </c>
      <c r="D11" s="143">
        <v>0</v>
      </c>
      <c r="E11" s="143">
        <v>0</v>
      </c>
      <c r="F11" s="142">
        <v>0</v>
      </c>
    </row>
    <row r="12" spans="1:8" ht="15" customHeight="1" x14ac:dyDescent="0.2">
      <c r="A12" s="144" t="s">
        <v>192</v>
      </c>
      <c r="B12" s="143">
        <v>0</v>
      </c>
      <c r="C12" s="143">
        <v>0</v>
      </c>
      <c r="D12" s="143">
        <v>0</v>
      </c>
      <c r="E12" s="143">
        <v>0</v>
      </c>
      <c r="F12" s="142">
        <v>0</v>
      </c>
    </row>
    <row r="13" spans="1:8" ht="15" customHeight="1" thickBot="1" x14ac:dyDescent="0.25">
      <c r="A13" s="141" t="s">
        <v>191</v>
      </c>
      <c r="B13" s="140">
        <v>0</v>
      </c>
      <c r="C13" s="140">
        <v>0</v>
      </c>
      <c r="D13" s="140">
        <v>0</v>
      </c>
      <c r="E13" s="140">
        <v>0</v>
      </c>
      <c r="F13" s="139">
        <v>0</v>
      </c>
    </row>
    <row r="14" spans="1:8" ht="15" customHeight="1" thickBot="1" x14ac:dyDescent="0.25">
      <c r="A14" s="138" t="s">
        <v>83</v>
      </c>
      <c r="B14" s="137">
        <v>178492</v>
      </c>
      <c r="C14" s="137">
        <v>0</v>
      </c>
      <c r="D14" s="137">
        <v>372203</v>
      </c>
      <c r="E14" s="137">
        <v>30537570</v>
      </c>
      <c r="F14" s="136">
        <v>31088265</v>
      </c>
    </row>
    <row r="17" spans="1:8" x14ac:dyDescent="0.2">
      <c r="A17" s="135"/>
      <c r="B17" s="134"/>
      <c r="C17" s="134"/>
      <c r="D17" s="132"/>
      <c r="E17" s="133"/>
      <c r="F17" s="132"/>
    </row>
    <row r="18" spans="1:8" x14ac:dyDescent="0.2">
      <c r="A18" s="135"/>
      <c r="B18" s="134"/>
      <c r="C18" s="134"/>
      <c r="D18" s="132"/>
      <c r="E18" s="133"/>
      <c r="F18" s="132"/>
    </row>
    <row r="19" spans="1:8" x14ac:dyDescent="0.2">
      <c r="A19" s="44"/>
      <c r="B19" s="153"/>
      <c r="C19" s="153"/>
      <c r="D19" s="153"/>
      <c r="E19" s="153"/>
    </row>
    <row r="20" spans="1:8" x14ac:dyDescent="0.2">
      <c r="A20" s="44"/>
      <c r="B20" s="153"/>
      <c r="C20" s="153"/>
      <c r="D20" s="153"/>
      <c r="E20" s="153"/>
    </row>
    <row r="21" spans="1:8" ht="20.100000000000001" customHeight="1" thickBot="1" x14ac:dyDescent="0.25">
      <c r="A21" s="152" t="s">
        <v>204</v>
      </c>
      <c r="B21" s="717" t="s">
        <v>203</v>
      </c>
      <c r="C21" s="717"/>
      <c r="D21" s="717"/>
      <c r="E21" s="717" t="s">
        <v>202</v>
      </c>
      <c r="F21" s="719" t="s">
        <v>83</v>
      </c>
    </row>
    <row r="22" spans="1:8" ht="29.1" customHeight="1" x14ac:dyDescent="0.2">
      <c r="A22" s="151" t="s">
        <v>201</v>
      </c>
      <c r="B22" s="150" t="s">
        <v>200</v>
      </c>
      <c r="C22" s="150" t="s">
        <v>199</v>
      </c>
      <c r="D22" s="150" t="s">
        <v>198</v>
      </c>
      <c r="E22" s="718"/>
      <c r="F22" s="719"/>
    </row>
    <row r="23" spans="1:8" ht="15" customHeight="1" x14ac:dyDescent="0.2">
      <c r="A23" s="149" t="s">
        <v>70</v>
      </c>
      <c r="B23" s="148">
        <v>0</v>
      </c>
      <c r="C23" s="148">
        <v>0</v>
      </c>
      <c r="D23" s="148">
        <v>0</v>
      </c>
      <c r="E23" s="148">
        <v>46964</v>
      </c>
      <c r="F23" s="147">
        <v>46964</v>
      </c>
    </row>
    <row r="24" spans="1:8" ht="15" customHeight="1" x14ac:dyDescent="0.2">
      <c r="A24" s="144" t="s">
        <v>197</v>
      </c>
      <c r="B24" s="143">
        <v>0</v>
      </c>
      <c r="C24" s="143">
        <v>0</v>
      </c>
      <c r="D24" s="143">
        <v>0</v>
      </c>
      <c r="E24" s="143">
        <v>809850</v>
      </c>
      <c r="F24" s="142">
        <v>809850</v>
      </c>
    </row>
    <row r="25" spans="1:8" ht="15" customHeight="1" x14ac:dyDescent="0.2">
      <c r="A25" s="144" t="s">
        <v>196</v>
      </c>
      <c r="B25" s="143">
        <v>617906</v>
      </c>
      <c r="C25" s="143">
        <v>0</v>
      </c>
      <c r="D25" s="143">
        <v>73418</v>
      </c>
      <c r="E25" s="143">
        <v>26297387</v>
      </c>
      <c r="F25" s="142">
        <v>26988711</v>
      </c>
      <c r="H25" s="146"/>
    </row>
    <row r="26" spans="1:8" ht="15" customHeight="1" x14ac:dyDescent="0.2">
      <c r="A26" s="144" t="s">
        <v>195</v>
      </c>
      <c r="B26" s="143">
        <v>0</v>
      </c>
      <c r="C26" s="143">
        <v>0</v>
      </c>
      <c r="D26" s="143">
        <v>316363</v>
      </c>
      <c r="E26" s="143">
        <v>129393</v>
      </c>
      <c r="F26" s="142">
        <v>445756</v>
      </c>
      <c r="H26" s="145"/>
    </row>
    <row r="27" spans="1:8" ht="15" customHeight="1" x14ac:dyDescent="0.2">
      <c r="A27" s="144" t="s">
        <v>194</v>
      </c>
      <c r="B27" s="143">
        <v>0</v>
      </c>
      <c r="C27" s="143">
        <v>0</v>
      </c>
      <c r="D27" s="143">
        <v>136335</v>
      </c>
      <c r="E27" s="143">
        <v>133404</v>
      </c>
      <c r="F27" s="142">
        <v>269739</v>
      </c>
    </row>
    <row r="28" spans="1:8" ht="15" customHeight="1" x14ac:dyDescent="0.2">
      <c r="A28" s="144" t="s">
        <v>193</v>
      </c>
      <c r="B28" s="143">
        <v>0</v>
      </c>
      <c r="C28" s="143">
        <v>0</v>
      </c>
      <c r="D28" s="143">
        <v>1975</v>
      </c>
      <c r="E28" s="143">
        <v>0</v>
      </c>
      <c r="F28" s="142">
        <v>1975</v>
      </c>
    </row>
    <row r="29" spans="1:8" ht="15" customHeight="1" x14ac:dyDescent="0.2">
      <c r="A29" s="144" t="s">
        <v>192</v>
      </c>
      <c r="B29" s="143">
        <v>0</v>
      </c>
      <c r="C29" s="143">
        <v>0</v>
      </c>
      <c r="D29" s="143">
        <v>0</v>
      </c>
      <c r="E29" s="143">
        <v>0</v>
      </c>
      <c r="F29" s="142">
        <v>0</v>
      </c>
    </row>
    <row r="30" spans="1:8" ht="15" customHeight="1" thickBot="1" x14ac:dyDescent="0.25">
      <c r="A30" s="141" t="s">
        <v>191</v>
      </c>
      <c r="B30" s="140">
        <v>0</v>
      </c>
      <c r="C30" s="140">
        <v>0</v>
      </c>
      <c r="D30" s="140">
        <v>0</v>
      </c>
      <c r="E30" s="140">
        <v>0</v>
      </c>
      <c r="F30" s="139">
        <v>0</v>
      </c>
    </row>
    <row r="31" spans="1:8" ht="15" customHeight="1" thickBot="1" x14ac:dyDescent="0.25">
      <c r="A31" s="138" t="s">
        <v>83</v>
      </c>
      <c r="B31" s="137">
        <v>617906</v>
      </c>
      <c r="C31" s="137">
        <v>0</v>
      </c>
      <c r="D31" s="137">
        <v>528091</v>
      </c>
      <c r="E31" s="137">
        <v>27416998</v>
      </c>
      <c r="F31" s="136">
        <v>28562995</v>
      </c>
    </row>
    <row r="34" spans="1:6" x14ac:dyDescent="0.2">
      <c r="A34" s="135"/>
      <c r="B34" s="134"/>
      <c r="C34" s="134"/>
      <c r="D34" s="132"/>
      <c r="E34" s="133"/>
      <c r="F34" s="132"/>
    </row>
    <row r="35" spans="1:6" x14ac:dyDescent="0.2">
      <c r="A35" s="135"/>
      <c r="B35" s="134"/>
      <c r="C35" s="134"/>
      <c r="D35" s="132"/>
      <c r="E35" s="133"/>
      <c r="F35" s="132"/>
    </row>
  </sheetData>
  <mergeCells count="7">
    <mergeCell ref="A2:F2"/>
    <mergeCell ref="B21:D21"/>
    <mergeCell ref="E21:E22"/>
    <mergeCell ref="F21:F22"/>
    <mergeCell ref="B4:D4"/>
    <mergeCell ref="E4:E5"/>
    <mergeCell ref="F4:F5"/>
  </mergeCells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56"/>
  <sheetViews>
    <sheetView workbookViewId="0">
      <selection activeCell="K23" sqref="K23"/>
    </sheetView>
  </sheetViews>
  <sheetFormatPr defaultRowHeight="10.5" x14ac:dyDescent="0.2"/>
  <cols>
    <col min="1" max="1" width="2.28515625" style="154" customWidth="1"/>
    <col min="2" max="2" width="4.7109375" style="154" customWidth="1"/>
    <col min="3" max="3" width="40.7109375" style="154" customWidth="1"/>
    <col min="4" max="6" width="18.7109375" style="154" customWidth="1"/>
    <col min="7" max="7" width="8.140625" style="155" bestFit="1" customWidth="1"/>
    <col min="8" max="8" width="31.140625" style="155" hidden="1" customWidth="1"/>
    <col min="9" max="9" width="8.28515625" style="155" hidden="1" customWidth="1"/>
    <col min="10" max="16384" width="9.140625" style="154"/>
  </cols>
  <sheetData>
    <row r="1" spans="2:10" x14ac:dyDescent="0.2">
      <c r="C1" s="157" t="s">
        <v>239</v>
      </c>
      <c r="D1" s="157"/>
    </row>
    <row r="2" spans="2:10" x14ac:dyDescent="0.2">
      <c r="G2" s="154"/>
      <c r="H2" s="195"/>
      <c r="I2" s="194"/>
    </row>
    <row r="3" spans="2:10" ht="35.25" customHeight="1" thickBot="1" x14ac:dyDescent="0.25">
      <c r="B3" s="720" t="s">
        <v>238</v>
      </c>
      <c r="C3" s="721" t="s">
        <v>233</v>
      </c>
      <c r="D3" s="193" t="s">
        <v>237</v>
      </c>
      <c r="E3" s="193" t="s">
        <v>237</v>
      </c>
      <c r="F3" s="723" t="s">
        <v>236</v>
      </c>
      <c r="G3" s="189"/>
      <c r="H3" s="192"/>
      <c r="I3" s="191"/>
    </row>
    <row r="4" spans="2:10" ht="17.100000000000001" customHeight="1" x14ac:dyDescent="0.2">
      <c r="B4" s="720"/>
      <c r="C4" s="722"/>
      <c r="D4" s="190" t="s">
        <v>89</v>
      </c>
      <c r="E4" s="190" t="s">
        <v>88</v>
      </c>
      <c r="F4" s="723"/>
      <c r="G4" s="189"/>
      <c r="H4" s="188"/>
      <c r="I4" s="187"/>
      <c r="J4" s="158"/>
    </row>
    <row r="5" spans="2:10" ht="15" customHeight="1" x14ac:dyDescent="0.2">
      <c r="B5" s="165" t="s">
        <v>232</v>
      </c>
      <c r="C5" s="182" t="s">
        <v>235</v>
      </c>
      <c r="D5" s="186">
        <v>46258683</v>
      </c>
      <c r="E5" s="186">
        <v>41560477</v>
      </c>
      <c r="F5" s="185">
        <v>53.71</v>
      </c>
      <c r="G5" s="179"/>
      <c r="H5" s="184"/>
      <c r="I5" s="178"/>
      <c r="J5" s="158"/>
    </row>
    <row r="6" spans="2:10" ht="15" customHeight="1" x14ac:dyDescent="0.2">
      <c r="B6" s="156" t="s">
        <v>231</v>
      </c>
      <c r="C6" s="182" t="s">
        <v>98</v>
      </c>
      <c r="D6" s="181">
        <v>4975227</v>
      </c>
      <c r="E6" s="181">
        <v>4901307</v>
      </c>
      <c r="F6" s="180">
        <v>6.33</v>
      </c>
      <c r="G6" s="179"/>
      <c r="H6" s="164"/>
      <c r="I6" s="178"/>
      <c r="J6" s="158"/>
    </row>
    <row r="7" spans="2:10" ht="15" customHeight="1" x14ac:dyDescent="0.2">
      <c r="B7" s="156" t="s">
        <v>230</v>
      </c>
      <c r="C7" s="183" t="s">
        <v>114</v>
      </c>
      <c r="D7" s="181">
        <v>3743369</v>
      </c>
      <c r="E7" s="181">
        <v>2884365</v>
      </c>
      <c r="F7" s="180">
        <v>3.73</v>
      </c>
      <c r="G7" s="179"/>
      <c r="H7" s="164"/>
      <c r="I7" s="178"/>
      <c r="J7" s="158"/>
    </row>
    <row r="8" spans="2:10" ht="15" customHeight="1" x14ac:dyDescent="0.2">
      <c r="B8" s="156" t="s">
        <v>229</v>
      </c>
      <c r="C8" s="183" t="s">
        <v>107</v>
      </c>
      <c r="D8" s="181">
        <v>3141017</v>
      </c>
      <c r="E8" s="181">
        <v>2977441</v>
      </c>
      <c r="F8" s="180">
        <v>3.85</v>
      </c>
      <c r="G8" s="179"/>
      <c r="H8" s="164"/>
      <c r="I8" s="178"/>
      <c r="J8" s="158"/>
    </row>
    <row r="9" spans="2:10" ht="15" customHeight="1" x14ac:dyDescent="0.2">
      <c r="B9" s="156" t="s">
        <v>228</v>
      </c>
      <c r="C9" s="182" t="s">
        <v>108</v>
      </c>
      <c r="D9" s="181">
        <v>2244062</v>
      </c>
      <c r="E9" s="181">
        <v>2430956</v>
      </c>
      <c r="F9" s="180">
        <v>3.14</v>
      </c>
      <c r="G9" s="179"/>
      <c r="H9" s="164"/>
      <c r="I9" s="178"/>
      <c r="J9" s="158"/>
    </row>
    <row r="10" spans="2:10" ht="15" customHeight="1" x14ac:dyDescent="0.2">
      <c r="B10" s="156" t="s">
        <v>227</v>
      </c>
      <c r="C10" s="182" t="s">
        <v>115</v>
      </c>
      <c r="D10" s="181">
        <v>1899778</v>
      </c>
      <c r="E10" s="181">
        <v>1705944</v>
      </c>
      <c r="F10" s="180">
        <v>2.2000000000000002</v>
      </c>
      <c r="G10" s="179"/>
      <c r="H10" s="164"/>
      <c r="I10" s="178"/>
      <c r="J10" s="158"/>
    </row>
    <row r="11" spans="2:10" ht="15" customHeight="1" x14ac:dyDescent="0.2">
      <c r="B11" s="156" t="s">
        <v>226</v>
      </c>
      <c r="C11" s="182" t="s">
        <v>95</v>
      </c>
      <c r="D11" s="181">
        <v>1858064</v>
      </c>
      <c r="E11" s="181">
        <v>1819827</v>
      </c>
      <c r="F11" s="180">
        <v>2.35</v>
      </c>
      <c r="G11" s="179"/>
      <c r="H11" s="164"/>
      <c r="I11" s="178"/>
      <c r="J11" s="158"/>
    </row>
    <row r="12" spans="2:10" ht="15" customHeight="1" x14ac:dyDescent="0.2">
      <c r="B12" s="156" t="s">
        <v>225</v>
      </c>
      <c r="C12" s="182" t="s">
        <v>100</v>
      </c>
      <c r="D12" s="181">
        <v>1789636</v>
      </c>
      <c r="E12" s="181">
        <v>1628617</v>
      </c>
      <c r="F12" s="180">
        <v>2.1</v>
      </c>
      <c r="G12" s="179"/>
      <c r="H12" s="164"/>
      <c r="I12" s="178"/>
      <c r="J12" s="158"/>
    </row>
    <row r="13" spans="2:10" ht="15" customHeight="1" x14ac:dyDescent="0.2">
      <c r="B13" s="156" t="s">
        <v>224</v>
      </c>
      <c r="C13" s="182" t="s">
        <v>117</v>
      </c>
      <c r="D13" s="181">
        <v>1552832</v>
      </c>
      <c r="E13" s="181">
        <v>1286566</v>
      </c>
      <c r="F13" s="180">
        <v>1.66</v>
      </c>
      <c r="G13" s="179"/>
      <c r="H13" s="164"/>
      <c r="I13" s="178"/>
      <c r="J13" s="158"/>
    </row>
    <row r="14" spans="2:10" ht="15" customHeight="1" x14ac:dyDescent="0.2">
      <c r="B14" s="156" t="s">
        <v>223</v>
      </c>
      <c r="C14" s="182" t="s">
        <v>110</v>
      </c>
      <c r="D14" s="181">
        <v>1472862</v>
      </c>
      <c r="E14" s="181">
        <v>1422625</v>
      </c>
      <c r="F14" s="180">
        <v>1.84</v>
      </c>
      <c r="G14" s="179"/>
      <c r="H14" s="164"/>
      <c r="I14" s="178"/>
      <c r="J14" s="158"/>
    </row>
    <row r="15" spans="2:10" ht="15" customHeight="1" x14ac:dyDescent="0.2">
      <c r="B15" s="156" t="s">
        <v>222</v>
      </c>
      <c r="C15" s="182" t="s">
        <v>102</v>
      </c>
      <c r="D15" s="181">
        <v>1395689</v>
      </c>
      <c r="E15" s="181">
        <v>1266991</v>
      </c>
      <c r="F15" s="180">
        <v>1.64</v>
      </c>
      <c r="G15" s="179"/>
      <c r="H15" s="164"/>
      <c r="I15" s="178"/>
      <c r="J15" s="158"/>
    </row>
    <row r="16" spans="2:10" ht="15" customHeight="1" x14ac:dyDescent="0.2">
      <c r="B16" s="156" t="s">
        <v>220</v>
      </c>
      <c r="C16" s="182" t="s">
        <v>221</v>
      </c>
      <c r="D16" s="181">
        <v>1161955</v>
      </c>
      <c r="E16" s="181">
        <v>1574513</v>
      </c>
      <c r="F16" s="180">
        <v>2.0299999999999998</v>
      </c>
      <c r="G16" s="179"/>
      <c r="H16" s="164"/>
      <c r="I16" s="178"/>
      <c r="J16" s="158"/>
    </row>
    <row r="17" spans="2:10" ht="15" customHeight="1" x14ac:dyDescent="0.2">
      <c r="B17" s="156" t="s">
        <v>219</v>
      </c>
      <c r="C17" s="182" t="s">
        <v>105</v>
      </c>
      <c r="D17" s="181">
        <v>1032953</v>
      </c>
      <c r="E17" s="181">
        <v>1197133</v>
      </c>
      <c r="F17" s="180">
        <v>1.55</v>
      </c>
      <c r="G17" s="179"/>
      <c r="H17" s="164"/>
      <c r="I17" s="178"/>
      <c r="J17" s="158"/>
    </row>
    <row r="18" spans="2:10" ht="15" customHeight="1" x14ac:dyDescent="0.2">
      <c r="B18" s="156" t="s">
        <v>218</v>
      </c>
      <c r="C18" s="182" t="s">
        <v>116</v>
      </c>
      <c r="D18" s="181">
        <v>934170</v>
      </c>
      <c r="E18" s="181">
        <v>427299</v>
      </c>
      <c r="F18" s="180">
        <v>0.55000000000000004</v>
      </c>
      <c r="G18" s="179"/>
      <c r="H18" s="164"/>
      <c r="I18" s="178"/>
      <c r="J18" s="158"/>
    </row>
    <row r="19" spans="2:10" ht="15" customHeight="1" x14ac:dyDescent="0.2">
      <c r="B19" s="156" t="s">
        <v>217</v>
      </c>
      <c r="C19" s="182" t="s">
        <v>113</v>
      </c>
      <c r="D19" s="181">
        <v>734330</v>
      </c>
      <c r="E19" s="181">
        <v>586923</v>
      </c>
      <c r="F19" s="180">
        <v>0.76</v>
      </c>
      <c r="G19" s="179"/>
      <c r="H19" s="164"/>
      <c r="I19" s="178"/>
      <c r="J19" s="158"/>
    </row>
    <row r="20" spans="2:10" ht="15" customHeight="1" x14ac:dyDescent="0.2">
      <c r="B20" s="156" t="s">
        <v>216</v>
      </c>
      <c r="C20" s="182" t="s">
        <v>106</v>
      </c>
      <c r="D20" s="181">
        <v>645710</v>
      </c>
      <c r="E20" s="181">
        <v>455059</v>
      </c>
      <c r="F20" s="180">
        <v>0.59</v>
      </c>
      <c r="G20" s="179"/>
      <c r="H20" s="164"/>
      <c r="I20" s="178"/>
      <c r="J20" s="158"/>
    </row>
    <row r="21" spans="2:10" ht="15" customHeight="1" x14ac:dyDescent="0.2">
      <c r="B21" s="156" t="s">
        <v>215</v>
      </c>
      <c r="C21" s="182" t="s">
        <v>94</v>
      </c>
      <c r="D21" s="181">
        <v>538987</v>
      </c>
      <c r="E21" s="181">
        <v>453169</v>
      </c>
      <c r="F21" s="180">
        <v>0.59</v>
      </c>
      <c r="G21" s="179"/>
      <c r="H21" s="164"/>
      <c r="I21" s="178"/>
      <c r="J21" s="158"/>
    </row>
    <row r="22" spans="2:10" ht="15" customHeight="1" x14ac:dyDescent="0.2">
      <c r="B22" s="156" t="s">
        <v>214</v>
      </c>
      <c r="C22" s="182" t="s">
        <v>111</v>
      </c>
      <c r="D22" s="181">
        <v>517183</v>
      </c>
      <c r="E22" s="181">
        <v>408000</v>
      </c>
      <c r="F22" s="180">
        <v>0.53</v>
      </c>
      <c r="G22" s="179"/>
      <c r="H22" s="164"/>
      <c r="I22" s="178"/>
      <c r="J22" s="158"/>
    </row>
    <row r="23" spans="2:10" ht="15" customHeight="1" x14ac:dyDescent="0.2">
      <c r="B23" s="156" t="s">
        <v>213</v>
      </c>
      <c r="C23" s="182" t="s">
        <v>109</v>
      </c>
      <c r="D23" s="181">
        <v>498312</v>
      </c>
      <c r="E23" s="181">
        <v>479192</v>
      </c>
      <c r="F23" s="180">
        <v>0.62</v>
      </c>
      <c r="G23" s="179"/>
      <c r="H23" s="164"/>
      <c r="I23" s="178"/>
      <c r="J23" s="158"/>
    </row>
    <row r="24" spans="2:10" ht="15" customHeight="1" x14ac:dyDescent="0.2">
      <c r="B24" s="156" t="s">
        <v>211</v>
      </c>
      <c r="C24" s="182" t="s">
        <v>212</v>
      </c>
      <c r="D24" s="181">
        <v>489478</v>
      </c>
      <c r="E24" s="181">
        <v>452873</v>
      </c>
      <c r="F24" s="180">
        <v>0.59</v>
      </c>
      <c r="G24" s="179"/>
      <c r="H24" s="164"/>
      <c r="I24" s="178"/>
      <c r="J24" s="158"/>
    </row>
    <row r="25" spans="2:10" ht="15" customHeight="1" x14ac:dyDescent="0.2">
      <c r="B25" s="156" t="s">
        <v>210</v>
      </c>
      <c r="C25" s="182" t="s">
        <v>104</v>
      </c>
      <c r="D25" s="181">
        <v>448834</v>
      </c>
      <c r="E25" s="181">
        <v>439693</v>
      </c>
      <c r="F25" s="180">
        <v>0.56999999999999995</v>
      </c>
      <c r="G25" s="179"/>
      <c r="H25" s="164"/>
      <c r="I25" s="178"/>
      <c r="J25" s="158"/>
    </row>
    <row r="26" spans="2:10" ht="15" customHeight="1" x14ac:dyDescent="0.2">
      <c r="B26" s="156" t="s">
        <v>208</v>
      </c>
      <c r="C26" s="182" t="s">
        <v>209</v>
      </c>
      <c r="D26" s="181">
        <v>438525</v>
      </c>
      <c r="E26" s="181">
        <v>307850</v>
      </c>
      <c r="F26" s="180">
        <v>0.4</v>
      </c>
      <c r="G26" s="179"/>
      <c r="H26" s="164"/>
      <c r="I26" s="178"/>
      <c r="J26" s="158"/>
    </row>
    <row r="27" spans="2:10" ht="15" customHeight="1" x14ac:dyDescent="0.2">
      <c r="B27" s="156" t="s">
        <v>207</v>
      </c>
      <c r="C27" s="182" t="s">
        <v>93</v>
      </c>
      <c r="D27" s="181">
        <v>369308</v>
      </c>
      <c r="E27" s="181">
        <v>299883</v>
      </c>
      <c r="F27" s="180">
        <v>0.39</v>
      </c>
      <c r="G27" s="179"/>
      <c r="H27" s="158"/>
      <c r="I27" s="178"/>
      <c r="J27" s="158"/>
    </row>
    <row r="28" spans="2:10" ht="17.100000000000001" customHeight="1" x14ac:dyDescent="0.2">
      <c r="C28" s="174"/>
      <c r="H28" s="178"/>
      <c r="I28" s="178"/>
      <c r="J28" s="158"/>
    </row>
    <row r="29" spans="2:10" s="117" customFormat="1" x14ac:dyDescent="0.2">
      <c r="C29" s="174"/>
      <c r="D29" s="177"/>
      <c r="E29" s="177"/>
      <c r="F29" s="176"/>
      <c r="H29" s="175"/>
      <c r="I29" s="175"/>
      <c r="J29" s="153"/>
    </row>
    <row r="30" spans="2:10" x14ac:dyDescent="0.2">
      <c r="C30" s="174"/>
      <c r="D30" s="173"/>
      <c r="E30" s="173"/>
      <c r="F30" s="172"/>
      <c r="G30" s="172"/>
      <c r="H30" s="172"/>
    </row>
    <row r="31" spans="2:10" x14ac:dyDescent="0.2">
      <c r="C31" s="171"/>
      <c r="D31" s="170"/>
      <c r="E31" s="170"/>
    </row>
    <row r="32" spans="2:10" ht="11.25" thickBot="1" x14ac:dyDescent="0.25">
      <c r="C32" s="169"/>
      <c r="E32" s="169"/>
      <c r="G32" s="154"/>
      <c r="H32" s="154"/>
      <c r="I32" s="169"/>
    </row>
    <row r="33" spans="2:9" ht="14.1" customHeight="1" thickBot="1" x14ac:dyDescent="0.25">
      <c r="B33" s="168" t="s">
        <v>234</v>
      </c>
      <c r="C33" s="167" t="s">
        <v>233</v>
      </c>
      <c r="D33" s="166" t="s">
        <v>89</v>
      </c>
      <c r="E33" s="158"/>
      <c r="F33" s="158"/>
      <c r="G33" s="154"/>
      <c r="H33" s="158"/>
      <c r="I33" s="158"/>
    </row>
    <row r="34" spans="2:9" ht="14.1" customHeight="1" x14ac:dyDescent="0.2">
      <c r="B34" s="165" t="s">
        <v>232</v>
      </c>
      <c r="C34" s="161" t="s">
        <v>98</v>
      </c>
      <c r="D34" s="160"/>
      <c r="E34" s="159" t="s">
        <v>241</v>
      </c>
      <c r="F34" s="158"/>
      <c r="G34" s="154"/>
      <c r="H34" s="158"/>
      <c r="I34" s="158"/>
    </row>
    <row r="35" spans="2:9" ht="14.1" customHeight="1" x14ac:dyDescent="0.2">
      <c r="B35" s="156" t="s">
        <v>231</v>
      </c>
      <c r="C35" s="164" t="s">
        <v>114</v>
      </c>
      <c r="D35" s="160"/>
      <c r="E35" s="159" t="s">
        <v>241</v>
      </c>
      <c r="F35" s="158"/>
      <c r="G35" s="154"/>
      <c r="H35" s="158"/>
      <c r="I35" s="158"/>
    </row>
    <row r="36" spans="2:9" ht="14.1" customHeight="1" x14ac:dyDescent="0.2">
      <c r="B36" s="156" t="s">
        <v>230</v>
      </c>
      <c r="C36" s="164" t="s">
        <v>107</v>
      </c>
      <c r="D36" s="160"/>
      <c r="E36" s="162" t="s">
        <v>242</v>
      </c>
      <c r="F36" s="158"/>
      <c r="G36" s="154"/>
      <c r="H36" s="158"/>
      <c r="I36" s="158"/>
    </row>
    <row r="37" spans="2:9" ht="14.1" customHeight="1" x14ac:dyDescent="0.2">
      <c r="B37" s="156" t="s">
        <v>229</v>
      </c>
      <c r="C37" s="161" t="s">
        <v>108</v>
      </c>
      <c r="D37" s="160"/>
      <c r="E37" s="159" t="s">
        <v>241</v>
      </c>
      <c r="F37" s="163"/>
      <c r="G37" s="154"/>
      <c r="H37" s="158"/>
      <c r="I37" s="158"/>
    </row>
    <row r="38" spans="2:9" ht="14.1" customHeight="1" x14ac:dyDescent="0.2">
      <c r="B38" s="156" t="s">
        <v>228</v>
      </c>
      <c r="C38" s="161" t="s">
        <v>115</v>
      </c>
      <c r="D38" s="160"/>
      <c r="E38" s="159" t="s">
        <v>241</v>
      </c>
      <c r="F38" s="158"/>
      <c r="G38" s="154"/>
      <c r="H38" s="158"/>
      <c r="I38" s="158"/>
    </row>
    <row r="39" spans="2:9" ht="14.1" customHeight="1" x14ac:dyDescent="0.2">
      <c r="B39" s="156" t="s">
        <v>227</v>
      </c>
      <c r="C39" s="161" t="s">
        <v>95</v>
      </c>
      <c r="D39" s="160"/>
      <c r="E39" s="159" t="s">
        <v>241</v>
      </c>
      <c r="F39" s="158"/>
      <c r="G39" s="154"/>
      <c r="H39" s="158"/>
      <c r="I39" s="158"/>
    </row>
    <row r="40" spans="2:9" ht="14.1" customHeight="1" x14ac:dyDescent="0.2">
      <c r="B40" s="156" t="s">
        <v>226</v>
      </c>
      <c r="C40" s="161" t="s">
        <v>100</v>
      </c>
      <c r="D40" s="160"/>
      <c r="E40" s="159" t="s">
        <v>241</v>
      </c>
      <c r="F40" s="158"/>
      <c r="G40" s="154"/>
      <c r="H40" s="158"/>
      <c r="I40" s="158"/>
    </row>
    <row r="41" spans="2:9" ht="14.1" customHeight="1" x14ac:dyDescent="0.2">
      <c r="B41" s="156" t="s">
        <v>225</v>
      </c>
      <c r="C41" s="161" t="s">
        <v>117</v>
      </c>
      <c r="D41" s="160"/>
      <c r="E41" s="162" t="s">
        <v>240</v>
      </c>
      <c r="F41" s="158"/>
      <c r="G41" s="154"/>
      <c r="H41" s="158"/>
      <c r="I41" s="158"/>
    </row>
    <row r="42" spans="2:9" ht="14.1" customHeight="1" x14ac:dyDescent="0.2">
      <c r="B42" s="156" t="s">
        <v>224</v>
      </c>
      <c r="C42" s="161" t="s">
        <v>110</v>
      </c>
      <c r="D42" s="160"/>
      <c r="E42" s="159" t="s">
        <v>241</v>
      </c>
      <c r="F42" s="158"/>
      <c r="G42" s="154"/>
      <c r="H42" s="158"/>
      <c r="I42" s="158"/>
    </row>
    <row r="43" spans="2:9" ht="14.1" customHeight="1" x14ac:dyDescent="0.2">
      <c r="B43" s="156" t="s">
        <v>223</v>
      </c>
      <c r="C43" s="161" t="s">
        <v>102</v>
      </c>
      <c r="D43" s="160"/>
      <c r="E43" s="159" t="s">
        <v>241</v>
      </c>
      <c r="F43" s="158"/>
      <c r="G43" s="154"/>
      <c r="H43" s="158"/>
      <c r="I43" s="158"/>
    </row>
    <row r="44" spans="2:9" ht="14.1" customHeight="1" x14ac:dyDescent="0.2">
      <c r="B44" s="156" t="s">
        <v>222</v>
      </c>
      <c r="C44" s="161" t="s">
        <v>221</v>
      </c>
      <c r="D44" s="160"/>
      <c r="E44" s="162" t="s">
        <v>242</v>
      </c>
      <c r="F44" s="158"/>
      <c r="G44" s="154"/>
      <c r="H44" s="158"/>
      <c r="I44" s="158"/>
    </row>
    <row r="45" spans="2:9" ht="14.1" customHeight="1" x14ac:dyDescent="0.2">
      <c r="B45" s="156" t="s">
        <v>220</v>
      </c>
      <c r="C45" s="161" t="s">
        <v>105</v>
      </c>
      <c r="D45" s="160"/>
      <c r="E45" s="159" t="s">
        <v>241</v>
      </c>
      <c r="F45" s="158"/>
      <c r="G45" s="154"/>
      <c r="H45" s="158"/>
      <c r="I45" s="158"/>
    </row>
    <row r="46" spans="2:9" ht="14.1" customHeight="1" x14ac:dyDescent="0.2">
      <c r="B46" s="156" t="s">
        <v>219</v>
      </c>
      <c r="C46" s="161" t="s">
        <v>116</v>
      </c>
      <c r="D46" s="160"/>
      <c r="E46" s="159" t="s">
        <v>241</v>
      </c>
      <c r="F46" s="158"/>
      <c r="G46" s="154"/>
      <c r="H46" s="158"/>
      <c r="I46" s="158"/>
    </row>
    <row r="47" spans="2:9" ht="14.1" customHeight="1" x14ac:dyDescent="0.2">
      <c r="B47" s="156" t="s">
        <v>218</v>
      </c>
      <c r="C47" s="161" t="s">
        <v>113</v>
      </c>
      <c r="D47" s="160"/>
      <c r="E47" s="159" t="s">
        <v>241</v>
      </c>
      <c r="F47" s="158"/>
      <c r="G47" s="154"/>
      <c r="H47" s="158"/>
      <c r="I47" s="158"/>
    </row>
    <row r="48" spans="2:9" ht="14.1" customHeight="1" x14ac:dyDescent="0.2">
      <c r="B48" s="156" t="s">
        <v>217</v>
      </c>
      <c r="C48" s="161" t="s">
        <v>106</v>
      </c>
      <c r="D48" s="160"/>
      <c r="E48" s="159" t="s">
        <v>241</v>
      </c>
      <c r="F48" s="158"/>
      <c r="G48" s="154"/>
      <c r="H48" s="158"/>
      <c r="I48" s="158"/>
    </row>
    <row r="49" spans="2:9" ht="14.1" customHeight="1" x14ac:dyDescent="0.2">
      <c r="B49" s="156" t="s">
        <v>216</v>
      </c>
      <c r="C49" s="161" t="s">
        <v>94</v>
      </c>
      <c r="D49" s="160"/>
      <c r="E49" s="159" t="s">
        <v>241</v>
      </c>
      <c r="F49" s="158"/>
      <c r="G49" s="154"/>
      <c r="H49" s="158"/>
      <c r="I49" s="158"/>
    </row>
    <row r="50" spans="2:9" ht="14.1" customHeight="1" x14ac:dyDescent="0.2">
      <c r="B50" s="156" t="s">
        <v>215</v>
      </c>
      <c r="C50" s="161" t="s">
        <v>111</v>
      </c>
      <c r="D50" s="160"/>
      <c r="E50" s="162" t="s">
        <v>242</v>
      </c>
      <c r="G50" s="154"/>
      <c r="H50" s="158"/>
      <c r="I50" s="158"/>
    </row>
    <row r="51" spans="2:9" ht="14.1" customHeight="1" x14ac:dyDescent="0.2">
      <c r="B51" s="156" t="s">
        <v>214</v>
      </c>
      <c r="C51" s="161" t="s">
        <v>109</v>
      </c>
      <c r="D51" s="160"/>
      <c r="E51" s="159" t="s">
        <v>241</v>
      </c>
      <c r="F51" s="158"/>
      <c r="G51" s="154"/>
      <c r="H51" s="158"/>
      <c r="I51" s="158"/>
    </row>
    <row r="52" spans="2:9" ht="14.1" customHeight="1" x14ac:dyDescent="0.2">
      <c r="B52" s="156" t="s">
        <v>213</v>
      </c>
      <c r="C52" s="161" t="s">
        <v>212</v>
      </c>
      <c r="D52" s="160"/>
      <c r="E52" s="159" t="s">
        <v>241</v>
      </c>
      <c r="G52" s="154"/>
      <c r="H52" s="158"/>
      <c r="I52" s="158"/>
    </row>
    <row r="53" spans="2:9" ht="14.1" customHeight="1" x14ac:dyDescent="0.2">
      <c r="B53" s="156" t="s">
        <v>211</v>
      </c>
      <c r="C53" s="161" t="s">
        <v>104</v>
      </c>
      <c r="D53" s="160"/>
      <c r="E53" s="159" t="s">
        <v>241</v>
      </c>
      <c r="F53" s="158"/>
      <c r="G53" s="154"/>
      <c r="H53" s="158"/>
      <c r="I53" s="158"/>
    </row>
    <row r="54" spans="2:9" ht="14.1" customHeight="1" x14ac:dyDescent="0.2">
      <c r="B54" s="156" t="s">
        <v>210</v>
      </c>
      <c r="C54" s="161" t="s">
        <v>209</v>
      </c>
      <c r="D54" s="160"/>
      <c r="E54" s="159"/>
      <c r="F54" s="158"/>
      <c r="G54" s="154"/>
      <c r="H54" s="158"/>
      <c r="I54" s="158"/>
    </row>
    <row r="55" spans="2:9" ht="14.1" customHeight="1" x14ac:dyDescent="0.2">
      <c r="B55" s="156" t="s">
        <v>208</v>
      </c>
      <c r="C55" s="161" t="s">
        <v>93</v>
      </c>
      <c r="D55" s="160"/>
      <c r="E55" s="159" t="s">
        <v>240</v>
      </c>
      <c r="F55" s="158"/>
      <c r="G55" s="154"/>
      <c r="H55" s="154"/>
      <c r="I55" s="157"/>
    </row>
    <row r="56" spans="2:9" ht="11.25" x14ac:dyDescent="0.2">
      <c r="B56" s="156" t="s">
        <v>207</v>
      </c>
    </row>
  </sheetData>
  <mergeCells count="3">
    <mergeCell ref="B3:B4"/>
    <mergeCell ref="C3:C4"/>
    <mergeCell ref="F3:F4"/>
  </mergeCells>
  <pageMargins left="0.75" right="0.75" top="1" bottom="1" header="0.5" footer="0.5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28</vt:i4>
      </vt:variant>
    </vt:vector>
  </HeadingPairs>
  <TitlesOfParts>
    <vt:vector size="28" baseType="lpstr">
      <vt:lpstr>3.1</vt:lpstr>
      <vt:lpstr>3.4.5</vt:lpstr>
      <vt:lpstr>3.4.5.4</vt:lpstr>
      <vt:lpstr>3.4.6 forbearance</vt:lpstr>
      <vt:lpstr>3.4.7 PDR</vt:lpstr>
      <vt:lpstr>3.4.7 valuation</vt:lpstr>
      <vt:lpstr>3.4.7 rating</vt:lpstr>
      <vt:lpstr>3.5</vt:lpstr>
      <vt:lpstr>3.6 Group</vt:lpstr>
      <vt:lpstr>3.6 risk</vt:lpstr>
      <vt:lpstr>3.7 VaR mBank</vt:lpstr>
      <vt:lpstr>3.7 VaR Group and mBank</vt:lpstr>
      <vt:lpstr>3.7 VaR of expected loss</vt:lpstr>
      <vt:lpstr>3.7 Stressed VaR</vt:lpstr>
      <vt:lpstr>3.8</vt:lpstr>
      <vt:lpstr>3.9</vt:lpstr>
      <vt:lpstr>3.9 EaR subsidiaries</vt:lpstr>
      <vt:lpstr>3.9 EaR mBank</vt:lpstr>
      <vt:lpstr>3.9 provisions</vt:lpstr>
      <vt:lpstr>3.10</vt:lpstr>
      <vt:lpstr>3.10 ANL</vt:lpstr>
      <vt:lpstr>3.10.1</vt:lpstr>
      <vt:lpstr>3.10.2</vt:lpstr>
      <vt:lpstr>3.11</vt:lpstr>
      <vt:lpstr>3.16</vt:lpstr>
      <vt:lpstr>3.16 FV</vt:lpstr>
      <vt:lpstr>3.16 Hierarchy FV</vt:lpstr>
      <vt:lpstr>3.16 level 3 credit risk</vt:lpstr>
    </vt:vector>
  </TitlesOfParts>
  <Company>BRE Bank SA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Miśkiewicz, Anna, (mBank/DIR)</dc:creator>
  <cp:lastModifiedBy>Miśkiewicz, Anna, (mBank/DIR)</cp:lastModifiedBy>
  <dcterms:created xsi:type="dcterms:W3CDTF">2016-05-24T09:03:21Z</dcterms:created>
  <dcterms:modified xsi:type="dcterms:W3CDTF">2016-05-25T09:10:28Z</dcterms:modified>
</cp:coreProperties>
</file>